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33.212.1\data\01分掌・年次\01 総務部\【共有】当番校業務\R06音楽全道\高文連全道（音楽）１次案内資料\"/>
    </mc:Choice>
  </mc:AlternateContent>
  <bookViews>
    <workbookView xWindow="0" yWindow="0" windowWidth="20490" windowHeight="7410"/>
  </bookViews>
  <sheets>
    <sheet name="1日目" sheetId="2" r:id="rId1"/>
    <sheet name="2日目" sheetId="1" r:id="rId2"/>
  </sheets>
  <definedNames>
    <definedName name="_xlnm.Print_Area" localSheetId="0">'1日目'!$A$1:$V$44</definedName>
    <definedName name="_xlnm.Print_Area" localSheetId="1">'2日目'!$A$1:$V$47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9" i="1" l="1"/>
  <c r="R13" i="1"/>
  <c r="F20" i="2"/>
  <c r="G20" i="2"/>
  <c r="G19" i="2"/>
  <c r="F19" i="2" s="1"/>
  <c r="G18" i="2"/>
  <c r="F18" i="2" s="1"/>
  <c r="G17" i="2"/>
  <c r="F17" i="2" s="1"/>
  <c r="F13" i="2"/>
  <c r="F14" i="2"/>
  <c r="F15" i="2"/>
  <c r="G13" i="2"/>
  <c r="G14" i="2"/>
  <c r="G15" i="2"/>
  <c r="G12" i="2"/>
  <c r="F12" i="2" s="1"/>
  <c r="G11" i="2"/>
  <c r="F11" i="2" s="1"/>
  <c r="R22" i="2"/>
  <c r="R17" i="2"/>
  <c r="R11" i="2"/>
  <c r="R29" i="2" l="1"/>
  <c r="R28" i="2"/>
  <c r="R7" i="2" l="1"/>
  <c r="T7" i="2" s="1"/>
  <c r="U7" i="2" s="1"/>
  <c r="V7" i="2" s="1"/>
  <c r="Q6" i="2"/>
  <c r="M6" i="2" s="1"/>
  <c r="K6" i="2" s="1"/>
  <c r="T6" i="2"/>
  <c r="U6" i="2" s="1"/>
  <c r="V6" i="2" s="1"/>
  <c r="Q6" i="1"/>
  <c r="P6" i="1" s="1"/>
  <c r="N6" i="1" s="1"/>
  <c r="M6" i="1" s="1"/>
  <c r="K6" i="1" s="1"/>
  <c r="Q19" i="1"/>
  <c r="P19" i="1" s="1"/>
  <c r="N19" i="1" s="1"/>
  <c r="M19" i="1" s="1"/>
  <c r="K19" i="1" s="1"/>
  <c r="T19" i="1"/>
  <c r="T20" i="1" s="1"/>
  <c r="T6" i="1"/>
  <c r="T7" i="1" s="1"/>
  <c r="T8" i="1" s="1"/>
  <c r="T9" i="1" s="1"/>
  <c r="T10" i="1" s="1"/>
  <c r="T11" i="1" s="1"/>
  <c r="U11" i="1" s="1"/>
  <c r="V11" i="1" s="1"/>
  <c r="R7" i="1"/>
  <c r="R8" i="1" s="1"/>
  <c r="R9" i="1" s="1"/>
  <c r="R10" i="1" s="1"/>
  <c r="R11" i="1" s="1"/>
  <c r="Q11" i="1" s="1"/>
  <c r="P11" i="1" s="1"/>
  <c r="N11" i="1" s="1"/>
  <c r="M11" i="1" s="1"/>
  <c r="I6" i="2" l="1"/>
  <c r="G6" i="2" s="1"/>
  <c r="F6" i="2" s="1"/>
  <c r="I19" i="1"/>
  <c r="G19" i="1" s="1"/>
  <c r="F19" i="1" s="1"/>
  <c r="U8" i="1"/>
  <c r="V8" i="1" s="1"/>
  <c r="Q10" i="1"/>
  <c r="P10" i="1" s="1"/>
  <c r="N10" i="1" s="1"/>
  <c r="M10" i="1" s="1"/>
  <c r="K10" i="1" s="1"/>
  <c r="I10" i="1" s="1"/>
  <c r="G10" i="1" s="1"/>
  <c r="F10" i="1" s="1"/>
  <c r="U19" i="1"/>
  <c r="V19" i="1" s="1"/>
  <c r="K11" i="1"/>
  <c r="I11" i="1" s="1"/>
  <c r="G11" i="1" s="1"/>
  <c r="F11" i="1" s="1"/>
  <c r="I6" i="1"/>
  <c r="G6" i="1" s="1"/>
  <c r="F6" i="1" s="1"/>
  <c r="Q7" i="2"/>
  <c r="M7" i="2" s="1"/>
  <c r="K7" i="2" s="1"/>
  <c r="R8" i="2"/>
  <c r="T21" i="1"/>
  <c r="U20" i="1"/>
  <c r="V20" i="1" s="1"/>
  <c r="U7" i="1"/>
  <c r="V7" i="1" s="1"/>
  <c r="Q9" i="1"/>
  <c r="P9" i="1" s="1"/>
  <c r="N9" i="1" s="1"/>
  <c r="M9" i="1" s="1"/>
  <c r="Q7" i="1"/>
  <c r="P7" i="1" s="1"/>
  <c r="N7" i="1" s="1"/>
  <c r="M7" i="1" s="1"/>
  <c r="Q8" i="1"/>
  <c r="P8" i="1" s="1"/>
  <c r="N8" i="1" s="1"/>
  <c r="M8" i="1" s="1"/>
  <c r="U10" i="1"/>
  <c r="V10" i="1" s="1"/>
  <c r="U6" i="1"/>
  <c r="V6" i="1" s="1"/>
  <c r="U9" i="1"/>
  <c r="V9" i="1" s="1"/>
  <c r="R9" i="2" l="1"/>
  <c r="Q8" i="2"/>
  <c r="M8" i="2" s="1"/>
  <c r="K8" i="2" s="1"/>
  <c r="I8" i="2" s="1"/>
  <c r="G8" i="2" s="1"/>
  <c r="F8" i="2" s="1"/>
  <c r="I7" i="2"/>
  <c r="G7" i="2" s="1"/>
  <c r="F7" i="2" s="1"/>
  <c r="K7" i="1"/>
  <c r="I7" i="1" s="1"/>
  <c r="G7" i="1" s="1"/>
  <c r="F7" i="1" s="1"/>
  <c r="K9" i="1"/>
  <c r="I9" i="1" s="1"/>
  <c r="G9" i="1" s="1"/>
  <c r="F9" i="1" s="1"/>
  <c r="K8" i="1"/>
  <c r="I8" i="1" s="1"/>
  <c r="G8" i="1" s="1"/>
  <c r="F8" i="1" s="1"/>
  <c r="T8" i="2"/>
  <c r="U8" i="2" s="1"/>
  <c r="V8" i="2" s="1"/>
  <c r="R14" i="1"/>
  <c r="Q13" i="1"/>
  <c r="P13" i="1" s="1"/>
  <c r="N13" i="1" s="1"/>
  <c r="M13" i="1" s="1"/>
  <c r="T13" i="1"/>
  <c r="T22" i="1"/>
  <c r="U21" i="1"/>
  <c r="V21" i="1" s="1"/>
  <c r="T9" i="2" l="1"/>
  <c r="U9" i="2" s="1"/>
  <c r="V9" i="2" s="1"/>
  <c r="Q11" i="2"/>
  <c r="M11" i="2" s="1"/>
  <c r="K11" i="2" s="1"/>
  <c r="I11" i="2" s="1"/>
  <c r="Q9" i="2"/>
  <c r="M9" i="2" s="1"/>
  <c r="K9" i="2" s="1"/>
  <c r="I9" i="2" s="1"/>
  <c r="G9" i="2" s="1"/>
  <c r="F9" i="2" s="1"/>
  <c r="K13" i="1"/>
  <c r="I13" i="1" s="1"/>
  <c r="G13" i="1" s="1"/>
  <c r="F13" i="1" s="1"/>
  <c r="T11" i="2"/>
  <c r="U11" i="2" s="1"/>
  <c r="V11" i="2" s="1"/>
  <c r="R12" i="2"/>
  <c r="T23" i="1"/>
  <c r="U22" i="1"/>
  <c r="V22" i="1" s="1"/>
  <c r="T14" i="1"/>
  <c r="U13" i="1"/>
  <c r="V13" i="1" s="1"/>
  <c r="R15" i="1"/>
  <c r="Q14" i="1"/>
  <c r="P14" i="1" s="1"/>
  <c r="N14" i="1" s="1"/>
  <c r="M14" i="1" s="1"/>
  <c r="U23" i="1" l="1"/>
  <c r="V23" i="1" s="1"/>
  <c r="R25" i="1"/>
  <c r="K14" i="1"/>
  <c r="I14" i="1" s="1"/>
  <c r="G14" i="1" s="1"/>
  <c r="F14" i="1" s="1"/>
  <c r="Q12" i="2"/>
  <c r="M12" i="2" s="1"/>
  <c r="K12" i="2" s="1"/>
  <c r="I12" i="2" s="1"/>
  <c r="R13" i="2"/>
  <c r="T12" i="2"/>
  <c r="T15" i="1"/>
  <c r="U14" i="1"/>
  <c r="V14" i="1" s="1"/>
  <c r="R16" i="1"/>
  <c r="Q15" i="1"/>
  <c r="P15" i="1" s="1"/>
  <c r="N15" i="1" s="1"/>
  <c r="M15" i="1" s="1"/>
  <c r="K15" i="1" l="1"/>
  <c r="I15" i="1" s="1"/>
  <c r="G15" i="1" s="1"/>
  <c r="F15" i="1" s="1"/>
  <c r="T13" i="2"/>
  <c r="R14" i="2" s="1"/>
  <c r="Q13" i="2"/>
  <c r="M13" i="2" s="1"/>
  <c r="K13" i="2" s="1"/>
  <c r="I13" i="2" s="1"/>
  <c r="R17" i="1"/>
  <c r="Q16" i="1"/>
  <c r="P16" i="1" s="1"/>
  <c r="N16" i="1" s="1"/>
  <c r="M16" i="1" s="1"/>
  <c r="T16" i="1"/>
  <c r="U15" i="1"/>
  <c r="V15" i="1" s="1"/>
  <c r="U12" i="2"/>
  <c r="V12" i="2" s="1"/>
  <c r="U13" i="2" l="1"/>
  <c r="V13" i="2" s="1"/>
  <c r="K16" i="1"/>
  <c r="I16" i="1" s="1"/>
  <c r="G16" i="1" s="1"/>
  <c r="F16" i="1" s="1"/>
  <c r="T14" i="2"/>
  <c r="U14" i="2" s="1"/>
  <c r="Q14" i="2"/>
  <c r="M14" i="2" s="1"/>
  <c r="K14" i="2" s="1"/>
  <c r="I14" i="2" s="1"/>
  <c r="R15" i="2"/>
  <c r="V14" i="2"/>
  <c r="T17" i="1"/>
  <c r="U17" i="1" s="1"/>
  <c r="V17" i="1" s="1"/>
  <c r="U16" i="1"/>
  <c r="V16" i="1" s="1"/>
  <c r="R20" i="1"/>
  <c r="Q17" i="1"/>
  <c r="P17" i="1" s="1"/>
  <c r="N17" i="1" s="1"/>
  <c r="M17" i="1" s="1"/>
  <c r="K17" i="1" l="1"/>
  <c r="I17" i="1" s="1"/>
  <c r="G17" i="1" s="1"/>
  <c r="F17" i="1" s="1"/>
  <c r="T15" i="2"/>
  <c r="U15" i="2" s="1"/>
  <c r="Q15" i="2"/>
  <c r="M15" i="2" s="1"/>
  <c r="K15" i="2" s="1"/>
  <c r="I15" i="2" s="1"/>
  <c r="V15" i="2"/>
  <c r="R21" i="1"/>
  <c r="Q20" i="1"/>
  <c r="P20" i="1" s="1"/>
  <c r="N20" i="1" s="1"/>
  <c r="M20" i="1" s="1"/>
  <c r="K20" i="1" l="1"/>
  <c r="I20" i="1" s="1"/>
  <c r="G20" i="1" s="1"/>
  <c r="F20" i="1" s="1"/>
  <c r="T17" i="2"/>
  <c r="U17" i="2" s="1"/>
  <c r="Q17" i="2"/>
  <c r="M17" i="2" s="1"/>
  <c r="K17" i="2" s="1"/>
  <c r="I17" i="2" s="1"/>
  <c r="R18" i="2"/>
  <c r="R19" i="2" s="1"/>
  <c r="R20" i="2" s="1"/>
  <c r="V17" i="2"/>
  <c r="R22" i="1"/>
  <c r="Q21" i="1"/>
  <c r="P21" i="1" s="1"/>
  <c r="N21" i="1" s="1"/>
  <c r="M21" i="1" s="1"/>
  <c r="T19" i="2" l="1"/>
  <c r="U19" i="2" s="1"/>
  <c r="Q19" i="2"/>
  <c r="M19" i="2" s="1"/>
  <c r="K19" i="2" s="1"/>
  <c r="I19" i="2" s="1"/>
  <c r="V19" i="2"/>
  <c r="K21" i="1"/>
  <c r="I21" i="1" s="1"/>
  <c r="G21" i="1" s="1"/>
  <c r="F21" i="1" s="1"/>
  <c r="T18" i="2"/>
  <c r="U18" i="2" s="1"/>
  <c r="V18" i="2"/>
  <c r="Q18" i="2"/>
  <c r="M18" i="2" s="1"/>
  <c r="K18" i="2" s="1"/>
  <c r="I18" i="2" s="1"/>
  <c r="R23" i="1"/>
  <c r="Q22" i="1"/>
  <c r="P22" i="1" s="1"/>
  <c r="N22" i="1" s="1"/>
  <c r="M22" i="1" s="1"/>
  <c r="K22" i="1" l="1"/>
  <c r="I22" i="1" s="1"/>
  <c r="G22" i="1" s="1"/>
  <c r="F22" i="1" s="1"/>
  <c r="Q20" i="2"/>
  <c r="M20" i="2" s="1"/>
  <c r="K20" i="2" s="1"/>
  <c r="I20" i="2" s="1"/>
  <c r="T20" i="2"/>
  <c r="V20" i="2"/>
  <c r="Q23" i="1"/>
  <c r="P23" i="1" s="1"/>
  <c r="N23" i="1" s="1"/>
  <c r="M23" i="1" s="1"/>
  <c r="U20" i="2" l="1"/>
  <c r="K23" i="1"/>
  <c r="I23" i="1" s="1"/>
  <c r="G23" i="1" s="1"/>
  <c r="F23" i="1" s="1"/>
  <c r="Q25" i="1"/>
  <c r="P25" i="1" s="1"/>
  <c r="N25" i="1" s="1"/>
  <c r="M25" i="1" s="1"/>
  <c r="T25" i="1"/>
  <c r="R26" i="1"/>
  <c r="R23" i="2" l="1"/>
  <c r="Q22" i="2"/>
  <c r="P22" i="2" s="1"/>
  <c r="N22" i="2" s="1"/>
  <c r="M22" i="2" s="1"/>
  <c r="K22" i="2" s="1"/>
  <c r="I22" i="2" s="1"/>
  <c r="G22" i="2" s="1"/>
  <c r="F22" i="2" s="1"/>
  <c r="T22" i="2"/>
  <c r="U22" i="2" s="1"/>
  <c r="V22" i="2" s="1"/>
  <c r="K25" i="1"/>
  <c r="I25" i="1" s="1"/>
  <c r="G25" i="1" s="1"/>
  <c r="F25" i="1" s="1"/>
  <c r="R27" i="1"/>
  <c r="Q26" i="1"/>
  <c r="P26" i="1" s="1"/>
  <c r="N26" i="1" s="1"/>
  <c r="M26" i="1" s="1"/>
  <c r="T26" i="1"/>
  <c r="U25" i="1"/>
  <c r="V25" i="1" s="1"/>
  <c r="T23" i="2" l="1"/>
  <c r="U23" i="2" s="1"/>
  <c r="V23" i="2" s="1"/>
  <c r="R24" i="2"/>
  <c r="Q23" i="2"/>
  <c r="P23" i="2" s="1"/>
  <c r="N23" i="2" s="1"/>
  <c r="M23" i="2" s="1"/>
  <c r="K23" i="2" s="1"/>
  <c r="I23" i="2" s="1"/>
  <c r="G23" i="2" s="1"/>
  <c r="F23" i="2" s="1"/>
  <c r="K26" i="1"/>
  <c r="I26" i="1" s="1"/>
  <c r="G26" i="1" s="1"/>
  <c r="F26" i="1" s="1"/>
  <c r="T27" i="1"/>
  <c r="U26" i="1"/>
  <c r="V26" i="1" s="1"/>
  <c r="R28" i="1"/>
  <c r="Q27" i="1"/>
  <c r="P27" i="1" s="1"/>
  <c r="N27" i="1" s="1"/>
  <c r="M27" i="1" s="1"/>
  <c r="R25" i="2" l="1"/>
  <c r="R26" i="2" s="1"/>
  <c r="T24" i="2"/>
  <c r="U24" i="2" s="1"/>
  <c r="V24" i="2" s="1"/>
  <c r="Q24" i="2"/>
  <c r="P24" i="2" s="1"/>
  <c r="N24" i="2" s="1"/>
  <c r="M24" i="2" s="1"/>
  <c r="K24" i="2" s="1"/>
  <c r="I24" i="2" s="1"/>
  <c r="G24" i="2" s="1"/>
  <c r="F24" i="2" s="1"/>
  <c r="K27" i="1"/>
  <c r="I27" i="1" s="1"/>
  <c r="G27" i="1" s="1"/>
  <c r="F27" i="1" s="1"/>
  <c r="R29" i="1"/>
  <c r="Q28" i="1"/>
  <c r="P28" i="1" s="1"/>
  <c r="N28" i="1" s="1"/>
  <c r="M28" i="1" s="1"/>
  <c r="T28" i="1"/>
  <c r="U27" i="1"/>
  <c r="V27" i="1" s="1"/>
  <c r="T26" i="2" l="1"/>
  <c r="Q26" i="2"/>
  <c r="P26" i="2" s="1"/>
  <c r="N26" i="2" s="1"/>
  <c r="M26" i="2" s="1"/>
  <c r="K26" i="2" s="1"/>
  <c r="I26" i="2" s="1"/>
  <c r="G26" i="2" s="1"/>
  <c r="F26" i="2" s="1"/>
  <c r="T25" i="2"/>
  <c r="Q25" i="2"/>
  <c r="P25" i="2" s="1"/>
  <c r="N25" i="2" s="1"/>
  <c r="M25" i="2" s="1"/>
  <c r="K25" i="2" s="1"/>
  <c r="I25" i="2" s="1"/>
  <c r="G25" i="2" s="1"/>
  <c r="F25" i="2" s="1"/>
  <c r="K28" i="1"/>
  <c r="I28" i="1" s="1"/>
  <c r="G28" i="1" s="1"/>
  <c r="F28" i="1" s="1"/>
  <c r="T29" i="1"/>
  <c r="U28" i="1"/>
  <c r="V28" i="1" s="1"/>
  <c r="Q29" i="1"/>
  <c r="P29" i="1" s="1"/>
  <c r="N29" i="1" s="1"/>
  <c r="M29" i="1" s="1"/>
  <c r="U26" i="2" l="1"/>
  <c r="V26" i="2" s="1"/>
  <c r="R27" i="2"/>
  <c r="U25" i="2"/>
  <c r="V25" i="2" s="1"/>
  <c r="K29" i="1"/>
  <c r="I29" i="1" s="1"/>
  <c r="G29" i="1" s="1"/>
  <c r="F29" i="1" s="1"/>
  <c r="U29" i="1"/>
  <c r="V29" i="1" s="1"/>
</calcChain>
</file>

<file path=xl/sharedStrings.xml><?xml version="1.0" encoding="utf-8"?>
<sst xmlns="http://schemas.openxmlformats.org/spreadsheetml/2006/main" count="341" uniqueCount="121">
  <si>
    <t>部門</t>
    <rPh sb="0" eb="2">
      <t>ブモン</t>
    </rPh>
    <phoneticPr fontId="3"/>
  </si>
  <si>
    <t>順</t>
    <rPh sb="0" eb="1">
      <t>ジュン</t>
    </rPh>
    <phoneticPr fontId="3"/>
  </si>
  <si>
    <t>学校名</t>
    <rPh sb="0" eb="3">
      <t>ガッコウメイ</t>
    </rPh>
    <phoneticPr fontId="3"/>
  </si>
  <si>
    <t>集合</t>
    <rPh sb="0" eb="2">
      <t>シュウゴウ</t>
    </rPh>
    <phoneticPr fontId="3"/>
  </si>
  <si>
    <t>楽器搬入</t>
    <rPh sb="0" eb="2">
      <t>ガッキ</t>
    </rPh>
    <rPh sb="2" eb="4">
      <t>ハンニュウ</t>
    </rPh>
    <phoneticPr fontId="3"/>
  </si>
  <si>
    <t>吹奏楽</t>
    <rPh sb="0" eb="3">
      <t>スイソウガク</t>
    </rPh>
    <phoneticPr fontId="3"/>
  </si>
  <si>
    <t>～</t>
    <phoneticPr fontId="3"/>
  </si>
  <si>
    <t>音出し</t>
    <rPh sb="0" eb="2">
      <t>オトダ</t>
    </rPh>
    <phoneticPr fontId="3"/>
  </si>
  <si>
    <t>本番</t>
    <rPh sb="0" eb="2">
      <t>ホンバン</t>
    </rPh>
    <phoneticPr fontId="3"/>
  </si>
  <si>
    <t>A</t>
    <phoneticPr fontId="3"/>
  </si>
  <si>
    <t>C</t>
    <phoneticPr fontId="3"/>
  </si>
  <si>
    <t>D</t>
    <phoneticPr fontId="3"/>
  </si>
  <si>
    <t>①</t>
    <phoneticPr fontId="3"/>
  </si>
  <si>
    <t>②</t>
    <phoneticPr fontId="3"/>
  </si>
  <si>
    <t>搬入・搬出時間を守れるように、運搬業者との打ち合わせをよろしくお願いいたします。</t>
    <rPh sb="0" eb="2">
      <t>ハンニュウ</t>
    </rPh>
    <rPh sb="3" eb="5">
      <t>ハンシュツ</t>
    </rPh>
    <rPh sb="5" eb="7">
      <t>ジカン</t>
    </rPh>
    <rPh sb="8" eb="9">
      <t>マモ</t>
    </rPh>
    <rPh sb="15" eb="17">
      <t>ウンパン</t>
    </rPh>
    <rPh sb="17" eb="19">
      <t>ギョウシャ</t>
    </rPh>
    <rPh sb="21" eb="22">
      <t>ウ</t>
    </rPh>
    <rPh sb="23" eb="24">
      <t>ア</t>
    </rPh>
    <rPh sb="32" eb="33">
      <t>ネガ</t>
    </rPh>
    <phoneticPr fontId="3"/>
  </si>
  <si>
    <t>③</t>
    <phoneticPr fontId="3"/>
  </si>
  <si>
    <t>④</t>
    <phoneticPr fontId="3"/>
  </si>
  <si>
    <t>演奏終了後は楽器置場で片付け、指示された時間までに置場の外に搬出してください。</t>
    <rPh sb="0" eb="2">
      <t>エンソウ</t>
    </rPh>
    <rPh sb="2" eb="5">
      <t>シュウリョウゴ</t>
    </rPh>
    <rPh sb="6" eb="8">
      <t>ガッキ</t>
    </rPh>
    <rPh sb="8" eb="10">
      <t>オキバ</t>
    </rPh>
    <rPh sb="11" eb="13">
      <t>カタヅ</t>
    </rPh>
    <rPh sb="15" eb="17">
      <t>シジ</t>
    </rPh>
    <rPh sb="20" eb="22">
      <t>ジカン</t>
    </rPh>
    <rPh sb="25" eb="27">
      <t>オキバ</t>
    </rPh>
    <rPh sb="28" eb="29">
      <t>ソト</t>
    </rPh>
    <rPh sb="30" eb="32">
      <t>ハンシュツ</t>
    </rPh>
    <phoneticPr fontId="3"/>
  </si>
  <si>
    <t>⑤</t>
    <phoneticPr fontId="3"/>
  </si>
  <si>
    <t>置場</t>
    <rPh sb="0" eb="2">
      <t>オキバ</t>
    </rPh>
    <phoneticPr fontId="3"/>
  </si>
  <si>
    <t>場所</t>
    <rPh sb="0" eb="2">
      <t>バショ</t>
    </rPh>
    <phoneticPr fontId="3"/>
  </si>
  <si>
    <t>チューニング</t>
    <phoneticPr fontId="3"/>
  </si>
  <si>
    <t>袖
待機</t>
    <rPh sb="0" eb="1">
      <t>ソデ</t>
    </rPh>
    <rPh sb="2" eb="4">
      <t>タイキ</t>
    </rPh>
    <phoneticPr fontId="3"/>
  </si>
  <si>
    <t>閉会式／2日目表彰式</t>
    <rPh sb="0" eb="3">
      <t>ヘイカイシキ</t>
    </rPh>
    <rPh sb="5" eb="6">
      <t>ニチ</t>
    </rPh>
    <rPh sb="6" eb="7">
      <t>メ</t>
    </rPh>
    <rPh sb="7" eb="10">
      <t>ヒョウショウシキ</t>
    </rPh>
    <phoneticPr fontId="3"/>
  </si>
  <si>
    <t>タイムテーブルの集合時間までに、指定された楽器置場までお集まりください。</t>
    <rPh sb="8" eb="10">
      <t>シュウゴウ</t>
    </rPh>
    <rPh sb="10" eb="12">
      <t>ジカン</t>
    </rPh>
    <rPh sb="16" eb="18">
      <t>シテイ</t>
    </rPh>
    <rPh sb="21" eb="23">
      <t>ガッキ</t>
    </rPh>
    <rPh sb="23" eb="25">
      <t>オキバ</t>
    </rPh>
    <rPh sb="28" eb="29">
      <t>アツ</t>
    </rPh>
    <phoneticPr fontId="3"/>
  </si>
  <si>
    <t>タイムテーブルに定められた移動時間以外は、大ホール所定の席に着席してください。長時間座席を離れているような場合は、</t>
    <rPh sb="8" eb="9">
      <t>サダ</t>
    </rPh>
    <rPh sb="13" eb="15">
      <t>イドウ</t>
    </rPh>
    <rPh sb="15" eb="17">
      <t>ジカン</t>
    </rPh>
    <rPh sb="17" eb="19">
      <t>イガイ</t>
    </rPh>
    <rPh sb="21" eb="22">
      <t>ダイ</t>
    </rPh>
    <rPh sb="25" eb="27">
      <t>ショテイ</t>
    </rPh>
    <rPh sb="28" eb="29">
      <t>セキ</t>
    </rPh>
    <rPh sb="30" eb="32">
      <t>チャクセキ</t>
    </rPh>
    <rPh sb="39" eb="42">
      <t>チョウジカン</t>
    </rPh>
    <rPh sb="42" eb="44">
      <t>ザセキ</t>
    </rPh>
    <rPh sb="45" eb="46">
      <t>ハナ</t>
    </rPh>
    <rPh sb="53" eb="55">
      <t>バアイ</t>
    </rPh>
    <phoneticPr fontId="3"/>
  </si>
  <si>
    <t>審査対象外（失格）となることがあります。</t>
    <rPh sb="0" eb="2">
      <t>シンサ</t>
    </rPh>
    <rPh sb="2" eb="4">
      <t>タイショウ</t>
    </rPh>
    <rPh sb="4" eb="5">
      <t>ガイ</t>
    </rPh>
    <rPh sb="6" eb="8">
      <t>シッカク</t>
    </rPh>
    <phoneticPr fontId="3"/>
  </si>
  <si>
    <t>日本音楽</t>
    <rPh sb="0" eb="2">
      <t>ニホン</t>
    </rPh>
    <rPh sb="2" eb="4">
      <t>オンガク</t>
    </rPh>
    <phoneticPr fontId="3"/>
  </si>
  <si>
    <t>合唱</t>
    <rPh sb="0" eb="2">
      <t>ガッショウ</t>
    </rPh>
    <phoneticPr fontId="3"/>
  </si>
  <si>
    <t>器楽管弦楽</t>
    <rPh sb="0" eb="2">
      <t>キガク</t>
    </rPh>
    <rPh sb="2" eb="5">
      <t>カンゲンガク</t>
    </rPh>
    <phoneticPr fontId="3"/>
  </si>
  <si>
    <t>⑥</t>
    <phoneticPr fontId="3"/>
  </si>
  <si>
    <t>⑦</t>
    <phoneticPr fontId="3"/>
  </si>
  <si>
    <t>⑧</t>
    <phoneticPr fontId="3"/>
  </si>
  <si>
    <t>休憩・開会式準備</t>
    <rPh sb="0" eb="2">
      <t>キュウケイ</t>
    </rPh>
    <rPh sb="3" eb="6">
      <t>カイカイシキ</t>
    </rPh>
    <rPh sb="6" eb="8">
      <t>ジュンビ</t>
    </rPh>
    <phoneticPr fontId="3"/>
  </si>
  <si>
    <t>開会式／1日目表彰式</t>
    <rPh sb="0" eb="3">
      <t>カイカイシキ</t>
    </rPh>
    <rPh sb="5" eb="6">
      <t>ニチ</t>
    </rPh>
    <rPh sb="6" eb="7">
      <t>メ</t>
    </rPh>
    <rPh sb="7" eb="10">
      <t>ヒョウショウシキ</t>
    </rPh>
    <phoneticPr fontId="3"/>
  </si>
  <si>
    <t>交流会</t>
    <rPh sb="0" eb="3">
      <t>コウリュウカイ</t>
    </rPh>
    <phoneticPr fontId="3"/>
  </si>
  <si>
    <t>E</t>
    <phoneticPr fontId="3"/>
  </si>
  <si>
    <t>トラック
到着</t>
    <rPh sb="5" eb="7">
      <t>トウチャク</t>
    </rPh>
    <phoneticPr fontId="3"/>
  </si>
  <si>
    <t>搬入開始</t>
    <rPh sb="0" eb="2">
      <t>ハンニュウ</t>
    </rPh>
    <rPh sb="2" eb="4">
      <t>カイシ</t>
    </rPh>
    <phoneticPr fontId="3"/>
  </si>
  <si>
    <t>搬入開始</t>
    <rPh sb="0" eb="2">
      <t>ハンニュウ</t>
    </rPh>
    <rPh sb="2" eb="4">
      <t>カイシ</t>
    </rPh>
    <phoneticPr fontId="3"/>
  </si>
  <si>
    <t>人
数</t>
    <rPh sb="0" eb="1">
      <t>ヒト</t>
    </rPh>
    <rPh sb="2" eb="3">
      <t>スウ</t>
    </rPh>
    <phoneticPr fontId="3"/>
  </si>
  <si>
    <t>楽器置場
搬出完了</t>
    <rPh sb="0" eb="2">
      <t>ガッキ</t>
    </rPh>
    <rPh sb="2" eb="4">
      <t>オキバ</t>
    </rPh>
    <rPh sb="5" eb="7">
      <t>ハンシュツ</t>
    </rPh>
    <rPh sb="7" eb="9">
      <t>カンリョウ</t>
    </rPh>
    <phoneticPr fontId="3"/>
  </si>
  <si>
    <t>楽器搬出</t>
    <rPh sb="0" eb="2">
      <t>ガッキ</t>
    </rPh>
    <rPh sb="2" eb="4">
      <t>ハンシュツ</t>
    </rPh>
    <phoneticPr fontId="3"/>
  </si>
  <si>
    <t>楽器置場の確保のため、各自の荷物は客席に置いてください。ただし、貴重品の管理には十分気を付けてください。</t>
    <rPh sb="0" eb="2">
      <t>ガッキ</t>
    </rPh>
    <rPh sb="2" eb="4">
      <t>オキバ</t>
    </rPh>
    <rPh sb="5" eb="7">
      <t>カクホ</t>
    </rPh>
    <rPh sb="11" eb="13">
      <t>カクジ</t>
    </rPh>
    <rPh sb="14" eb="16">
      <t>ニモツ</t>
    </rPh>
    <rPh sb="17" eb="19">
      <t>キャクセキ</t>
    </rPh>
    <rPh sb="20" eb="21">
      <t>オ</t>
    </rPh>
    <rPh sb="32" eb="35">
      <t>キチョウヒン</t>
    </rPh>
    <rPh sb="36" eb="38">
      <t>カンリ</t>
    </rPh>
    <rPh sb="40" eb="42">
      <t>ジュウブン</t>
    </rPh>
    <rPh sb="42" eb="43">
      <t>キ</t>
    </rPh>
    <rPh sb="44" eb="45">
      <t>ツ</t>
    </rPh>
    <phoneticPr fontId="3"/>
  </si>
  <si>
    <t>～</t>
  </si>
  <si>
    <t>休憩・閉会式準備</t>
    <rPh sb="0" eb="2">
      <t>キュウケイ</t>
    </rPh>
    <rPh sb="3" eb="6">
      <t>ヘイカイシキ</t>
    </rPh>
    <rPh sb="6" eb="8">
      <t>ジュンビ</t>
    </rPh>
    <phoneticPr fontId="3"/>
  </si>
  <si>
    <t>B</t>
    <phoneticPr fontId="3"/>
  </si>
  <si>
    <t>D</t>
    <phoneticPr fontId="3"/>
  </si>
  <si>
    <t>B</t>
    <phoneticPr fontId="3"/>
  </si>
  <si>
    <t>詳しくは平面図をご覧ください。</t>
    <phoneticPr fontId="3"/>
  </si>
  <si>
    <t>また、食事終了後は速やかに座席に戻るようにしてください。</t>
    <rPh sb="3" eb="5">
      <t>ショクジ</t>
    </rPh>
    <rPh sb="5" eb="8">
      <t>シュウリョウゴ</t>
    </rPh>
    <rPh sb="9" eb="10">
      <t>スミ</t>
    </rPh>
    <rPh sb="13" eb="15">
      <t>ザセキ</t>
    </rPh>
    <rPh sb="16" eb="17">
      <t>モド</t>
    </rPh>
    <phoneticPr fontId="3"/>
  </si>
  <si>
    <t>⑨</t>
    <phoneticPr fontId="3"/>
  </si>
  <si>
    <t>C</t>
    <phoneticPr fontId="3"/>
  </si>
  <si>
    <t>第58回全道高等学校音楽発表大会　タイムテーブル</t>
    <rPh sb="0" eb="1">
      <t>ダイ</t>
    </rPh>
    <rPh sb="3" eb="4">
      <t>カイ</t>
    </rPh>
    <rPh sb="4" eb="6">
      <t>ゼンドウ</t>
    </rPh>
    <rPh sb="6" eb="8">
      <t>コウトウ</t>
    </rPh>
    <rPh sb="8" eb="10">
      <t>ガッコウ</t>
    </rPh>
    <rPh sb="10" eb="12">
      <t>オンガク</t>
    </rPh>
    <rPh sb="12" eb="14">
      <t>ハッピョウ</t>
    </rPh>
    <rPh sb="14" eb="16">
      <t>タイカイ</t>
    </rPh>
    <phoneticPr fontId="3"/>
  </si>
  <si>
    <t>【2日目】9月26日（木）　吹奏楽部門</t>
    <rPh sb="2" eb="3">
      <t>ニチ</t>
    </rPh>
    <rPh sb="3" eb="4">
      <t>メ</t>
    </rPh>
    <rPh sb="6" eb="7">
      <t>ガツ</t>
    </rPh>
    <rPh sb="9" eb="10">
      <t>ニチ</t>
    </rPh>
    <rPh sb="11" eb="12">
      <t>モク</t>
    </rPh>
    <rPh sb="14" eb="17">
      <t>スイソウガク</t>
    </rPh>
    <rPh sb="17" eb="19">
      <t>ブモン</t>
    </rPh>
    <phoneticPr fontId="3"/>
  </si>
  <si>
    <t>版</t>
    <rPh sb="0" eb="1">
      <t>ハン</t>
    </rPh>
    <phoneticPr fontId="3"/>
  </si>
  <si>
    <t>【1日目】9月25日（水）　日本音楽・合唱・器楽管弦楽部門</t>
    <rPh sb="2" eb="3">
      <t>ニチ</t>
    </rPh>
    <rPh sb="3" eb="4">
      <t>メ</t>
    </rPh>
    <rPh sb="6" eb="7">
      <t>ガツ</t>
    </rPh>
    <rPh sb="9" eb="10">
      <t>ニチ</t>
    </rPh>
    <rPh sb="11" eb="12">
      <t>スイ</t>
    </rPh>
    <rPh sb="14" eb="16">
      <t>ニホン</t>
    </rPh>
    <rPh sb="16" eb="18">
      <t>オンガク</t>
    </rPh>
    <rPh sb="19" eb="21">
      <t>ガッショウ</t>
    </rPh>
    <rPh sb="22" eb="27">
      <t>キガクカンゲンガク</t>
    </rPh>
    <rPh sb="27" eb="29">
      <t>ブモン</t>
    </rPh>
    <phoneticPr fontId="3"/>
  </si>
  <si>
    <t>吹奏楽①</t>
    <rPh sb="0" eb="3">
      <t>スイソウガク</t>
    </rPh>
    <phoneticPr fontId="3"/>
  </si>
  <si>
    <t>吹奏楽②</t>
    <rPh sb="0" eb="3">
      <t>スイソウガク</t>
    </rPh>
    <phoneticPr fontId="3"/>
  </si>
  <si>
    <t>吹奏楽③</t>
    <rPh sb="0" eb="3">
      <t>スイソウガク</t>
    </rPh>
    <phoneticPr fontId="3"/>
  </si>
  <si>
    <t>吹奏楽④</t>
    <rPh sb="0" eb="3">
      <t>スイソウガク</t>
    </rPh>
    <phoneticPr fontId="3"/>
  </si>
  <si>
    <t>吹奏楽⑤</t>
    <rPh sb="0" eb="3">
      <t>スイソウガク</t>
    </rPh>
    <phoneticPr fontId="3"/>
  </si>
  <si>
    <t>吹奏楽⑥</t>
    <rPh sb="0" eb="3">
      <t>スイソウガク</t>
    </rPh>
    <phoneticPr fontId="3"/>
  </si>
  <si>
    <t>吹奏楽⑦</t>
    <rPh sb="0" eb="3">
      <t>スイソウガク</t>
    </rPh>
    <phoneticPr fontId="3"/>
  </si>
  <si>
    <t>吹奏楽⑧</t>
    <rPh sb="0" eb="3">
      <t>スイソウガク</t>
    </rPh>
    <phoneticPr fontId="3"/>
  </si>
  <si>
    <t>吹奏楽⑨</t>
    <rPh sb="0" eb="3">
      <t>スイソウガク</t>
    </rPh>
    <phoneticPr fontId="3"/>
  </si>
  <si>
    <t>吹奏楽⑩</t>
    <rPh sb="0" eb="3">
      <t>スイソウガク</t>
    </rPh>
    <phoneticPr fontId="3"/>
  </si>
  <si>
    <t>吹奏楽⑪</t>
    <rPh sb="0" eb="3">
      <t>スイソウガク</t>
    </rPh>
    <phoneticPr fontId="3"/>
  </si>
  <si>
    <t>吹奏楽⑫</t>
    <rPh sb="0" eb="3">
      <t>スイソウガク</t>
    </rPh>
    <phoneticPr fontId="3"/>
  </si>
  <si>
    <t>吹奏楽⑬</t>
    <rPh sb="0" eb="3">
      <t>スイソウガク</t>
    </rPh>
    <phoneticPr fontId="3"/>
  </si>
  <si>
    <t>吹奏楽⑭</t>
    <rPh sb="0" eb="3">
      <t>スイソウガク</t>
    </rPh>
    <phoneticPr fontId="3"/>
  </si>
  <si>
    <t>吹奏楽⑮</t>
    <rPh sb="0" eb="3">
      <t>スイソウガク</t>
    </rPh>
    <phoneticPr fontId="3"/>
  </si>
  <si>
    <t>吹奏楽⑯</t>
    <rPh sb="0" eb="3">
      <t>スイソウガク</t>
    </rPh>
    <phoneticPr fontId="3"/>
  </si>
  <si>
    <t>吹奏楽⑰</t>
    <rPh sb="0" eb="3">
      <t>スイソウガク</t>
    </rPh>
    <phoneticPr fontId="3"/>
  </si>
  <si>
    <t>吹奏楽⑱</t>
    <rPh sb="0" eb="3">
      <t>スイソウガク</t>
    </rPh>
    <phoneticPr fontId="3"/>
  </si>
  <si>
    <t>吹奏楽⑲</t>
    <rPh sb="0" eb="3">
      <t>スイソウガク</t>
    </rPh>
    <phoneticPr fontId="3"/>
  </si>
  <si>
    <t>吹奏楽⑳</t>
    <rPh sb="0" eb="3">
      <t>スイソウガク</t>
    </rPh>
    <phoneticPr fontId="3"/>
  </si>
  <si>
    <t>吹奏楽㉑</t>
    <rPh sb="0" eb="3">
      <t>スイソウガク</t>
    </rPh>
    <phoneticPr fontId="3"/>
  </si>
  <si>
    <t>10分間</t>
    <rPh sb="2" eb="3">
      <t>フン</t>
    </rPh>
    <rPh sb="3" eb="4">
      <t>アイダ</t>
    </rPh>
    <phoneticPr fontId="3"/>
  </si>
  <si>
    <t>楽器置場は上記の通りです。指定された場所をお使いください。</t>
    <rPh sb="0" eb="2">
      <t>ガッキ</t>
    </rPh>
    <rPh sb="2" eb="4">
      <t>オキバ</t>
    </rPh>
    <rPh sb="5" eb="7">
      <t>ジョウキ</t>
    </rPh>
    <rPh sb="8" eb="9">
      <t>トオ</t>
    </rPh>
    <rPh sb="13" eb="15">
      <t>シテイ</t>
    </rPh>
    <rPh sb="18" eb="20">
      <t>バショ</t>
    </rPh>
    <rPh sb="22" eb="23">
      <t>ツカ</t>
    </rPh>
    <phoneticPr fontId="3"/>
  </si>
  <si>
    <t>持参打楽器置場は舞台袖にてスタッフが指定します。</t>
    <rPh sb="0" eb="2">
      <t>ジサン</t>
    </rPh>
    <rPh sb="2" eb="5">
      <t>ダガッキ</t>
    </rPh>
    <rPh sb="5" eb="7">
      <t>オキバ</t>
    </rPh>
    <rPh sb="8" eb="10">
      <t>ブタイ</t>
    </rPh>
    <rPh sb="10" eb="11">
      <t>ソデ</t>
    </rPh>
    <rPh sb="18" eb="20">
      <t>シテイ</t>
    </rPh>
    <phoneticPr fontId="3"/>
  </si>
  <si>
    <t>音出し、発声練習は指定の時間と場所以外では絶対に行わないでください。</t>
    <rPh sb="0" eb="2">
      <t>オトダ</t>
    </rPh>
    <rPh sb="4" eb="6">
      <t>ハッセイ</t>
    </rPh>
    <rPh sb="6" eb="8">
      <t>レンシュウ</t>
    </rPh>
    <rPh sb="9" eb="11">
      <t>シテイ</t>
    </rPh>
    <rPh sb="12" eb="14">
      <t>ジカン</t>
    </rPh>
    <rPh sb="15" eb="17">
      <t>バショ</t>
    </rPh>
    <rPh sb="17" eb="19">
      <t>イガイ</t>
    </rPh>
    <rPh sb="21" eb="23">
      <t>ゼッタイ</t>
    </rPh>
    <rPh sb="24" eb="25">
      <t>オコナ</t>
    </rPh>
    <phoneticPr fontId="3"/>
  </si>
  <si>
    <t>日本音楽①</t>
    <rPh sb="0" eb="2">
      <t>ニホン</t>
    </rPh>
    <rPh sb="2" eb="4">
      <t>オンガク</t>
    </rPh>
    <phoneticPr fontId="3"/>
  </si>
  <si>
    <t>日本音楽②</t>
    <rPh sb="0" eb="2">
      <t>ニホン</t>
    </rPh>
    <rPh sb="2" eb="4">
      <t>オンガク</t>
    </rPh>
    <phoneticPr fontId="3"/>
  </si>
  <si>
    <t>日本音楽③</t>
    <rPh sb="0" eb="2">
      <t>ニホン</t>
    </rPh>
    <rPh sb="2" eb="4">
      <t>オンガク</t>
    </rPh>
    <phoneticPr fontId="3"/>
  </si>
  <si>
    <t>合唱①</t>
    <rPh sb="0" eb="2">
      <t>ガッショウ</t>
    </rPh>
    <phoneticPr fontId="3"/>
  </si>
  <si>
    <t>合唱②</t>
    <rPh sb="0" eb="2">
      <t>ガッショウ</t>
    </rPh>
    <phoneticPr fontId="3"/>
  </si>
  <si>
    <t>合唱③</t>
    <rPh sb="0" eb="2">
      <t>ガッショウ</t>
    </rPh>
    <phoneticPr fontId="3"/>
  </si>
  <si>
    <t>合唱④</t>
    <rPh sb="0" eb="2">
      <t>ガッショウ</t>
    </rPh>
    <phoneticPr fontId="3"/>
  </si>
  <si>
    <t>合唱⑤</t>
    <rPh sb="0" eb="2">
      <t>ガッショウ</t>
    </rPh>
    <phoneticPr fontId="3"/>
  </si>
  <si>
    <t>合唱⑥</t>
    <rPh sb="0" eb="2">
      <t>ガッショウ</t>
    </rPh>
    <phoneticPr fontId="3"/>
  </si>
  <si>
    <t>合唱⑦</t>
    <rPh sb="0" eb="2">
      <t>ガッショウ</t>
    </rPh>
    <phoneticPr fontId="3"/>
  </si>
  <si>
    <t>器楽管弦楽①</t>
    <rPh sb="0" eb="2">
      <t>キガク</t>
    </rPh>
    <rPh sb="2" eb="5">
      <t>カンゲンガク</t>
    </rPh>
    <phoneticPr fontId="3"/>
  </si>
  <si>
    <t>器楽管弦楽②</t>
    <rPh sb="0" eb="2">
      <t>キガク</t>
    </rPh>
    <rPh sb="2" eb="5">
      <t>カンゲンガク</t>
    </rPh>
    <phoneticPr fontId="3"/>
  </si>
  <si>
    <t>器楽管弦楽③</t>
    <rPh sb="0" eb="2">
      <t>キガク</t>
    </rPh>
    <rPh sb="2" eb="5">
      <t>カンゲンガク</t>
    </rPh>
    <phoneticPr fontId="3"/>
  </si>
  <si>
    <t>器楽管弦楽④</t>
    <rPh sb="0" eb="2">
      <t>キガク</t>
    </rPh>
    <rPh sb="2" eb="5">
      <t>カンゲンガク</t>
    </rPh>
    <phoneticPr fontId="3"/>
  </si>
  <si>
    <t>ー</t>
    <phoneticPr fontId="3"/>
  </si>
  <si>
    <t>撤収完了</t>
    <rPh sb="0" eb="2">
      <t>テッシュウ</t>
    </rPh>
    <rPh sb="2" eb="4">
      <t>カンリョウ</t>
    </rPh>
    <phoneticPr fontId="3"/>
  </si>
  <si>
    <t>置場
集合</t>
    <rPh sb="0" eb="1">
      <t>オ</t>
    </rPh>
    <rPh sb="1" eb="2">
      <t>バ</t>
    </rPh>
    <rPh sb="3" eb="5">
      <t>シュウゴウ</t>
    </rPh>
    <phoneticPr fontId="3"/>
  </si>
  <si>
    <t>管弦楽30分間
それ以外40分間</t>
    <rPh sb="0" eb="3">
      <t>カンゲンガク</t>
    </rPh>
    <rPh sb="5" eb="6">
      <t>フン</t>
    </rPh>
    <rPh sb="6" eb="7">
      <t>カン</t>
    </rPh>
    <rPh sb="10" eb="12">
      <t>イガイ</t>
    </rPh>
    <rPh sb="14" eb="15">
      <t>フン</t>
    </rPh>
    <rPh sb="15" eb="16">
      <t>カン</t>
    </rPh>
    <phoneticPr fontId="3"/>
  </si>
  <si>
    <t>10分間</t>
    <rPh sb="2" eb="3">
      <t>フン</t>
    </rPh>
    <rPh sb="3" eb="4">
      <t>カン</t>
    </rPh>
    <phoneticPr fontId="3"/>
  </si>
  <si>
    <t>30分間</t>
    <rPh sb="2" eb="4">
      <t>フンカン</t>
    </rPh>
    <phoneticPr fontId="3"/>
  </si>
  <si>
    <t>楽器の搬入・搬出場所は平面図をご参照ください。</t>
    <rPh sb="0" eb="2">
      <t>ガッキ</t>
    </rPh>
    <rPh sb="3" eb="5">
      <t>ハンニュウ</t>
    </rPh>
    <rPh sb="6" eb="8">
      <t>ハンシュツ</t>
    </rPh>
    <rPh sb="7" eb="8">
      <t>シュツ</t>
    </rPh>
    <rPh sb="8" eb="10">
      <t>バショ</t>
    </rPh>
    <rPh sb="11" eb="14">
      <t>ヘイメンズ</t>
    </rPh>
    <rPh sb="16" eb="18">
      <t>サンショウ</t>
    </rPh>
    <phoneticPr fontId="3"/>
  </si>
  <si>
    <t>昼食時間は各団体の判断で設定してください。各バス内または外での昼食をお願いします。</t>
    <rPh sb="0" eb="2">
      <t>チュウショク</t>
    </rPh>
    <rPh sb="2" eb="4">
      <t>ジカン</t>
    </rPh>
    <rPh sb="5" eb="8">
      <t>カクダンタイ</t>
    </rPh>
    <rPh sb="9" eb="11">
      <t>ハンダン</t>
    </rPh>
    <rPh sb="12" eb="14">
      <t>セッテイ</t>
    </rPh>
    <rPh sb="21" eb="22">
      <t>カク</t>
    </rPh>
    <rPh sb="24" eb="25">
      <t>ナイ</t>
    </rPh>
    <rPh sb="28" eb="29">
      <t>ソト</t>
    </rPh>
    <rPh sb="31" eb="33">
      <t>チュウショク</t>
    </rPh>
    <rPh sb="35" eb="36">
      <t>ネガ</t>
    </rPh>
    <phoneticPr fontId="3"/>
  </si>
  <si>
    <t>日本音楽部門、器楽・管弦楽部門のトーンチャイムは、楽器置場・音出し室・チューニング室は同一の部屋を設定します。</t>
    <rPh sb="0" eb="4">
      <t>ニホンオンガク</t>
    </rPh>
    <rPh sb="4" eb="6">
      <t>ブモン</t>
    </rPh>
    <rPh sb="7" eb="9">
      <t>キガク</t>
    </rPh>
    <rPh sb="10" eb="15">
      <t>カンゲンガクブモン</t>
    </rPh>
    <rPh sb="25" eb="27">
      <t>ガッキ</t>
    </rPh>
    <rPh sb="27" eb="29">
      <t>オキバ</t>
    </rPh>
    <rPh sb="30" eb="32">
      <t>オトダ</t>
    </rPh>
    <rPh sb="33" eb="34">
      <t>シツ</t>
    </rPh>
    <rPh sb="41" eb="42">
      <t>シツ</t>
    </rPh>
    <rPh sb="43" eb="45">
      <t>ドウイツ</t>
    </rPh>
    <rPh sb="46" eb="48">
      <t>ヘヤ</t>
    </rPh>
    <rPh sb="49" eb="51">
      <t>セッテイ</t>
    </rPh>
    <phoneticPr fontId="3"/>
  </si>
  <si>
    <t>合唱</t>
  </si>
  <si>
    <t>合唱⑧</t>
  </si>
  <si>
    <t>ー</t>
  </si>
  <si>
    <t>C</t>
  </si>
  <si>
    <t>合唱⑨</t>
    <rPh sb="0" eb="2">
      <t>ガッショウ</t>
    </rPh>
    <phoneticPr fontId="3"/>
  </si>
  <si>
    <t>日本音楽</t>
    <rPh sb="0" eb="2">
      <t>ニホン</t>
    </rPh>
    <rPh sb="2" eb="4">
      <t>オンガク</t>
    </rPh>
    <phoneticPr fontId="3"/>
  </si>
  <si>
    <t>日本音楽④</t>
    <rPh sb="0" eb="2">
      <t>ニホン</t>
    </rPh>
    <rPh sb="2" eb="4">
      <t>オンガク</t>
    </rPh>
    <phoneticPr fontId="3"/>
  </si>
  <si>
    <t>器楽管弦楽⑤</t>
    <rPh sb="0" eb="2">
      <t>キガク</t>
    </rPh>
    <rPh sb="2" eb="5">
      <t>カンゲンガク</t>
    </rPh>
    <phoneticPr fontId="3"/>
  </si>
  <si>
    <t>休憩　５９分間</t>
    <rPh sb="0" eb="2">
      <t>キュウケイ</t>
    </rPh>
    <rPh sb="5" eb="6">
      <t>フン</t>
    </rPh>
    <rPh sb="6" eb="7">
      <t>カン</t>
    </rPh>
    <phoneticPr fontId="3"/>
  </si>
  <si>
    <t>休憩　１５分間</t>
    <rPh sb="0" eb="2">
      <t>キュウケイ</t>
    </rPh>
    <rPh sb="5" eb="7">
      <t>フンカン</t>
    </rPh>
    <phoneticPr fontId="3"/>
  </si>
  <si>
    <t>休憩　１５分間</t>
    <rPh sb="0" eb="2">
      <t>キュウケイ</t>
    </rPh>
    <rPh sb="5" eb="7">
      <t>フンカン</t>
    </rPh>
    <phoneticPr fontId="3"/>
  </si>
  <si>
    <t>休憩　６０分間</t>
    <rPh sb="0" eb="2">
      <t>キュウケイ</t>
    </rPh>
    <rPh sb="5" eb="7">
      <t>フンカン</t>
    </rPh>
    <phoneticPr fontId="3"/>
  </si>
  <si>
    <t>日A</t>
    <rPh sb="0" eb="1">
      <t>ニチ</t>
    </rPh>
    <phoneticPr fontId="3"/>
  </si>
  <si>
    <t>日B</t>
    <rPh sb="0" eb="1">
      <t>ニチ</t>
    </rPh>
    <phoneticPr fontId="3"/>
  </si>
  <si>
    <t>日C</t>
    <rPh sb="0" eb="1">
      <t>ニチ</t>
    </rPh>
    <phoneticPr fontId="3"/>
  </si>
  <si>
    <t>日D</t>
    <rPh sb="0" eb="1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</si>
</sst>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h:mm;@"/>
    <numFmt numFmtId="177" formatCode="[$-411]ggge&quot;年&quot;m&quot;月&quot;d&quot;日&quot;;@"/>
  </numFmts>
  <fonts count="14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22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3">
    <xf numFmtId="0" fontId="0" fillId="0" borderId="0" xfId="0">
      <alignment vertical="center"/>
    </xf>
    <xf numFmtId="20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20" fontId="5" fillId="0" borderId="10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20" fontId="5" fillId="0" borderId="30" xfId="0" applyNumberFormat="1" applyFont="1" applyBorder="1" applyAlignment="1">
      <alignment horizontal="center" vertical="center"/>
    </xf>
    <xf numFmtId="20" fontId="5" fillId="0" borderId="19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20" fontId="5" fillId="0" borderId="36" xfId="0" applyNumberFormat="1" applyFont="1" applyBorder="1" applyAlignment="1">
      <alignment horizontal="center" vertical="center"/>
    </xf>
    <xf numFmtId="20" fontId="5" fillId="0" borderId="20" xfId="0" applyNumberFormat="1" applyFont="1" applyBorder="1" applyAlignment="1">
      <alignment horizontal="center" vertical="center"/>
    </xf>
    <xf numFmtId="20" fontId="5" fillId="0" borderId="39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20" fontId="5" fillId="0" borderId="11" xfId="0" applyNumberFormat="1" applyFont="1" applyBorder="1" applyAlignment="1">
      <alignment horizontal="center" vertical="center"/>
    </xf>
    <xf numFmtId="20" fontId="5" fillId="0" borderId="31" xfId="0" applyNumberFormat="1" applyFont="1" applyBorder="1" applyAlignment="1">
      <alignment horizontal="center" vertical="center"/>
    </xf>
    <xf numFmtId="20" fontId="5" fillId="0" borderId="13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20" fontId="5" fillId="0" borderId="37" xfId="0" applyNumberFormat="1" applyFont="1" applyBorder="1" applyAlignment="1">
      <alignment horizontal="center" vertical="center"/>
    </xf>
    <xf numFmtId="20" fontId="5" fillId="0" borderId="15" xfId="0" applyNumberFormat="1" applyFont="1" applyBorder="1" applyAlignment="1">
      <alignment horizontal="center" vertical="center"/>
    </xf>
    <xf numFmtId="20" fontId="5" fillId="0" borderId="40" xfId="0" applyNumberFormat="1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20" fontId="5" fillId="0" borderId="49" xfId="0" applyNumberFormat="1" applyFont="1" applyBorder="1" applyAlignment="1">
      <alignment horizontal="center" vertical="center"/>
    </xf>
    <xf numFmtId="20" fontId="5" fillId="0" borderId="12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20" fontId="5" fillId="0" borderId="50" xfId="0" applyNumberFormat="1" applyFont="1" applyBorder="1" applyAlignment="1">
      <alignment horizontal="center" vertical="center"/>
    </xf>
    <xf numFmtId="20" fontId="5" fillId="0" borderId="14" xfId="0" applyNumberFormat="1" applyFont="1" applyBorder="1" applyAlignment="1">
      <alignment horizontal="center" vertical="center"/>
    </xf>
    <xf numFmtId="20" fontId="5" fillId="0" borderId="53" xfId="0" applyNumberFormat="1" applyFont="1" applyBorder="1" applyAlignment="1">
      <alignment horizontal="center" vertical="center"/>
    </xf>
    <xf numFmtId="20" fontId="5" fillId="0" borderId="2" xfId="0" applyNumberFormat="1" applyFont="1" applyBorder="1" applyAlignment="1">
      <alignment horizontal="center" vertical="center"/>
    </xf>
    <xf numFmtId="20" fontId="5" fillId="0" borderId="3" xfId="0" applyNumberFormat="1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 wrapText="1"/>
    </xf>
    <xf numFmtId="0" fontId="9" fillId="0" borderId="47" xfId="0" applyFont="1" applyBorder="1" applyAlignment="1">
      <alignment horizontal="center" vertical="center" wrapText="1"/>
    </xf>
    <xf numFmtId="20" fontId="4" fillId="0" borderId="45" xfId="0" applyNumberFormat="1" applyFont="1" applyBorder="1" applyAlignment="1">
      <alignment horizontal="center" vertical="center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64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20" fontId="5" fillId="0" borderId="55" xfId="0" applyNumberFormat="1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20" fontId="5" fillId="0" borderId="66" xfId="0" applyNumberFormat="1" applyFont="1" applyBorder="1" applyAlignment="1">
      <alignment horizontal="center" vertical="center"/>
    </xf>
    <xf numFmtId="20" fontId="5" fillId="0" borderId="67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20" fontId="5" fillId="0" borderId="58" xfId="0" applyNumberFormat="1" applyFont="1" applyBorder="1" applyAlignment="1">
      <alignment horizontal="center" vertical="center"/>
    </xf>
    <xf numFmtId="20" fontId="5" fillId="0" borderId="45" xfId="0" applyNumberFormat="1" applyFont="1" applyBorder="1" applyAlignment="1">
      <alignment horizontal="center" vertical="center"/>
    </xf>
    <xf numFmtId="20" fontId="5" fillId="0" borderId="47" xfId="0" applyNumberFormat="1" applyFont="1" applyBorder="1" applyAlignment="1">
      <alignment horizontal="center" vertical="center"/>
    </xf>
    <xf numFmtId="20" fontId="5" fillId="0" borderId="64" xfId="0" applyNumberFormat="1" applyFont="1" applyBorder="1" applyAlignment="1">
      <alignment horizontal="center" vertical="center"/>
    </xf>
    <xf numFmtId="20" fontId="5" fillId="0" borderId="46" xfId="0" applyNumberFormat="1" applyFont="1" applyBorder="1" applyAlignment="1">
      <alignment horizontal="center" vertical="center"/>
    </xf>
    <xf numFmtId="20" fontId="5" fillId="0" borderId="63" xfId="0" applyNumberFormat="1" applyFont="1" applyBorder="1" applyAlignment="1">
      <alignment horizontal="center" vertical="center"/>
    </xf>
    <xf numFmtId="20" fontId="5" fillId="0" borderId="69" xfId="0" applyNumberFormat="1" applyFont="1" applyBorder="1" applyAlignment="1">
      <alignment horizontal="center" vertical="center"/>
    </xf>
    <xf numFmtId="0" fontId="4" fillId="0" borderId="70" xfId="0" applyFont="1" applyBorder="1" applyAlignment="1">
      <alignment horizontal="center" vertical="center" shrinkToFit="1"/>
    </xf>
    <xf numFmtId="0" fontId="4" fillId="0" borderId="71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20" fontId="5" fillId="0" borderId="74" xfId="0" applyNumberFormat="1" applyFont="1" applyBorder="1" applyAlignment="1">
      <alignment horizontal="center" vertical="center"/>
    </xf>
    <xf numFmtId="0" fontId="5" fillId="0" borderId="71" xfId="0" applyFont="1" applyBorder="1" applyAlignment="1">
      <alignment horizontal="center" vertical="center"/>
    </xf>
    <xf numFmtId="20" fontId="5" fillId="0" borderId="75" xfId="0" applyNumberFormat="1" applyFont="1" applyBorder="1" applyAlignment="1">
      <alignment horizontal="center" vertical="center"/>
    </xf>
    <xf numFmtId="0" fontId="5" fillId="0" borderId="74" xfId="0" applyFont="1" applyBorder="1" applyAlignment="1">
      <alignment horizontal="center" vertical="center"/>
    </xf>
    <xf numFmtId="20" fontId="5" fillId="0" borderId="76" xfId="0" applyNumberFormat="1" applyFont="1" applyBorder="1" applyAlignment="1">
      <alignment horizontal="center" vertical="center"/>
    </xf>
    <xf numFmtId="20" fontId="5" fillId="0" borderId="73" xfId="0" applyNumberFormat="1" applyFont="1" applyBorder="1" applyAlignment="1">
      <alignment horizontal="center" vertical="center"/>
    </xf>
    <xf numFmtId="20" fontId="5" fillId="0" borderId="0" xfId="0" applyNumberFormat="1" applyFont="1" applyAlignment="1">
      <alignment horizontal="center" vertical="center"/>
    </xf>
    <xf numFmtId="20" fontId="5" fillId="0" borderId="72" xfId="0" applyNumberFormat="1" applyFont="1" applyBorder="1" applyAlignment="1">
      <alignment horizontal="center" vertical="center"/>
    </xf>
    <xf numFmtId="20" fontId="5" fillId="0" borderId="77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20" fontId="5" fillId="0" borderId="44" xfId="0" applyNumberFormat="1" applyFont="1" applyBorder="1" applyAlignment="1">
      <alignment horizontal="center" vertical="center"/>
    </xf>
    <xf numFmtId="20" fontId="5" fillId="0" borderId="54" xfId="0" applyNumberFormat="1" applyFont="1" applyBorder="1" applyAlignment="1">
      <alignment horizontal="center" vertical="center"/>
    </xf>
    <xf numFmtId="20" fontId="12" fillId="2" borderId="20" xfId="0" applyNumberFormat="1" applyFont="1" applyFill="1" applyBorder="1" applyAlignment="1">
      <alignment horizontal="center" vertical="center"/>
    </xf>
    <xf numFmtId="0" fontId="12" fillId="2" borderId="20" xfId="0" applyFont="1" applyFill="1" applyBorder="1" applyAlignment="1">
      <alignment horizontal="center" vertical="center"/>
    </xf>
    <xf numFmtId="20" fontId="12" fillId="2" borderId="36" xfId="0" applyNumberFormat="1" applyFont="1" applyFill="1" applyBorder="1" applyAlignment="1">
      <alignment horizontal="center" vertical="center"/>
    </xf>
    <xf numFmtId="20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20" fontId="12" fillId="2" borderId="73" xfId="0" applyNumberFormat="1" applyFont="1" applyFill="1" applyBorder="1" applyAlignment="1">
      <alignment horizontal="center" vertical="center"/>
    </xf>
    <xf numFmtId="20" fontId="12" fillId="2" borderId="15" xfId="0" applyNumberFormat="1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20" fontId="12" fillId="2" borderId="37" xfId="0" applyNumberFormat="1" applyFont="1" applyFill="1" applyBorder="1" applyAlignment="1">
      <alignment horizontal="center" vertical="center"/>
    </xf>
    <xf numFmtId="20" fontId="12" fillId="2" borderId="55" xfId="0" applyNumberFormat="1" applyFont="1" applyFill="1" applyBorder="1" applyAlignment="1">
      <alignment horizontal="center" vertical="center"/>
    </xf>
    <xf numFmtId="20" fontId="12" fillId="2" borderId="54" xfId="0" applyNumberFormat="1" applyFont="1" applyFill="1" applyBorder="1" applyAlignment="1">
      <alignment horizontal="center" vertical="center"/>
    </xf>
    <xf numFmtId="0" fontId="12" fillId="2" borderId="54" xfId="0" applyFont="1" applyFill="1" applyBorder="1" applyAlignment="1">
      <alignment horizontal="center" vertical="center"/>
    </xf>
    <xf numFmtId="20" fontId="12" fillId="2" borderId="59" xfId="0" applyNumberFormat="1" applyFont="1" applyFill="1" applyBorder="1" applyAlignment="1">
      <alignment horizontal="center" vertical="center"/>
    </xf>
    <xf numFmtId="20" fontId="12" fillId="2" borderId="2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20" fontId="12" fillId="2" borderId="57" xfId="0" applyNumberFormat="1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20" fontId="12" fillId="2" borderId="50" xfId="0" applyNumberFormat="1" applyFont="1" applyFill="1" applyBorder="1" applyAlignment="1">
      <alignment horizontal="center" vertical="center"/>
    </xf>
    <xf numFmtId="20" fontId="12" fillId="2" borderId="53" xfId="0" applyNumberFormat="1" applyFont="1" applyFill="1" applyBorder="1" applyAlignment="1">
      <alignment horizontal="center" vertical="center"/>
    </xf>
    <xf numFmtId="20" fontId="12" fillId="2" borderId="78" xfId="0" applyNumberFormat="1" applyFont="1" applyFill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66" xfId="0" applyFont="1" applyBorder="1" applyAlignment="1">
      <alignment horizontal="center" vertical="center"/>
    </xf>
    <xf numFmtId="0" fontId="4" fillId="0" borderId="79" xfId="0" applyFont="1" applyBorder="1" applyAlignment="1">
      <alignment horizontal="center" vertical="center" shrinkToFit="1"/>
    </xf>
    <xf numFmtId="0" fontId="4" fillId="0" borderId="80" xfId="0" applyFont="1" applyBorder="1" applyAlignment="1">
      <alignment horizontal="center" vertical="center"/>
    </xf>
    <xf numFmtId="0" fontId="1" fillId="0" borderId="72" xfId="0" applyFont="1" applyBorder="1" applyAlignment="1">
      <alignment horizontal="center" vertical="center"/>
    </xf>
    <xf numFmtId="0" fontId="4" fillId="0" borderId="81" xfId="0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0" fontId="4" fillId="0" borderId="84" xfId="0" applyFont="1" applyBorder="1" applyAlignment="1">
      <alignment horizontal="center" vertical="center"/>
    </xf>
    <xf numFmtId="20" fontId="5" fillId="0" borderId="81" xfId="0" applyNumberFormat="1" applyFont="1" applyBorder="1" applyAlignment="1">
      <alignment horizontal="center" vertical="center"/>
    </xf>
    <xf numFmtId="20" fontId="5" fillId="0" borderId="84" xfId="0" applyNumberFormat="1" applyFont="1" applyBorder="1" applyAlignment="1">
      <alignment horizontal="center" vertical="center"/>
    </xf>
    <xf numFmtId="0" fontId="12" fillId="2" borderId="84" xfId="0" applyFont="1" applyFill="1" applyBorder="1" applyAlignment="1">
      <alignment horizontal="center" vertical="center"/>
    </xf>
    <xf numFmtId="20" fontId="5" fillId="0" borderId="82" xfId="0" applyNumberFormat="1" applyFont="1" applyBorder="1" applyAlignment="1">
      <alignment horizontal="center" vertical="center"/>
    </xf>
    <xf numFmtId="20" fontId="5" fillId="0" borderId="85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20" fontId="12" fillId="2" borderId="86" xfId="0" applyNumberFormat="1" applyFont="1" applyFill="1" applyBorder="1" applyAlignment="1">
      <alignment horizontal="center" vertical="center"/>
    </xf>
    <xf numFmtId="0" fontId="1" fillId="0" borderId="83" xfId="0" applyFont="1" applyBorder="1" applyAlignment="1">
      <alignment horizontal="center" vertical="center"/>
    </xf>
    <xf numFmtId="0" fontId="1" fillId="0" borderId="80" xfId="0" applyFont="1" applyBorder="1" applyAlignment="1">
      <alignment horizontal="center" vertical="center"/>
    </xf>
    <xf numFmtId="0" fontId="0" fillId="0" borderId="87" xfId="0" applyBorder="1">
      <alignment vertical="center"/>
    </xf>
    <xf numFmtId="176" fontId="4" fillId="0" borderId="88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0" fontId="5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20" fontId="5" fillId="0" borderId="41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shrinkToFit="1"/>
    </xf>
    <xf numFmtId="20" fontId="5" fillId="0" borderId="22" xfId="0" applyNumberFormat="1" applyFont="1" applyBorder="1" applyAlignment="1">
      <alignment horizontal="center" vertical="center"/>
    </xf>
    <xf numFmtId="20" fontId="5" fillId="0" borderId="29" xfId="0" applyNumberFormat="1" applyFont="1" applyBorder="1" applyAlignment="1">
      <alignment horizontal="center" vertical="center"/>
    </xf>
    <xf numFmtId="0" fontId="1" fillId="0" borderId="89" xfId="0" applyFont="1" applyBorder="1" applyAlignment="1">
      <alignment horizontal="center" vertical="center" shrinkToFit="1"/>
    </xf>
    <xf numFmtId="0" fontId="4" fillId="0" borderId="90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20" fontId="4" fillId="0" borderId="47" xfId="0" applyNumberFormat="1" applyFont="1" applyBorder="1" applyAlignment="1">
      <alignment horizontal="center" vertical="center"/>
    </xf>
    <xf numFmtId="20" fontId="5" fillId="0" borderId="91" xfId="0" applyNumberFormat="1" applyFont="1" applyBorder="1" applyAlignment="1">
      <alignment horizontal="center" vertical="center"/>
    </xf>
    <xf numFmtId="0" fontId="1" fillId="0" borderId="90" xfId="0" applyFont="1" applyBorder="1" applyAlignment="1">
      <alignment horizontal="center" vertical="center"/>
    </xf>
    <xf numFmtId="20" fontId="5" fillId="0" borderId="92" xfId="0" applyNumberFormat="1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20" fontId="5" fillId="0" borderId="93" xfId="0" applyNumberFormat="1" applyFont="1" applyBorder="1" applyAlignment="1">
      <alignment horizontal="center" vertical="center"/>
    </xf>
    <xf numFmtId="0" fontId="4" fillId="0" borderId="94" xfId="0" applyFont="1" applyBorder="1" applyAlignment="1">
      <alignment horizontal="center" vertical="center"/>
    </xf>
    <xf numFmtId="20" fontId="5" fillId="0" borderId="95" xfId="0" applyNumberFormat="1" applyFont="1" applyBorder="1" applyAlignment="1">
      <alignment horizontal="center" vertical="center"/>
    </xf>
    <xf numFmtId="20" fontId="5" fillId="0" borderId="94" xfId="0" applyNumberFormat="1" applyFont="1" applyBorder="1" applyAlignment="1">
      <alignment horizontal="center" vertical="center"/>
    </xf>
    <xf numFmtId="0" fontId="1" fillId="0" borderId="94" xfId="0" applyFont="1" applyBorder="1" applyAlignment="1">
      <alignment horizontal="center" vertical="center"/>
    </xf>
    <xf numFmtId="20" fontId="12" fillId="2" borderId="96" xfId="0" applyNumberFormat="1" applyFont="1" applyFill="1" applyBorder="1" applyAlignment="1">
      <alignment horizontal="center" vertical="center"/>
    </xf>
    <xf numFmtId="0" fontId="12" fillId="2" borderId="94" xfId="0" applyFont="1" applyFill="1" applyBorder="1" applyAlignment="1">
      <alignment horizontal="center" vertical="center"/>
    </xf>
    <xf numFmtId="20" fontId="12" fillId="2" borderId="95" xfId="0" applyNumberFormat="1" applyFont="1" applyFill="1" applyBorder="1" applyAlignment="1">
      <alignment horizontal="center" vertical="center"/>
    </xf>
    <xf numFmtId="20" fontId="5" fillId="0" borderId="97" xfId="0" applyNumberFormat="1" applyFont="1" applyBorder="1" applyAlignment="1">
      <alignment horizontal="center" vertical="center"/>
    </xf>
    <xf numFmtId="0" fontId="4" fillId="0" borderId="89" xfId="0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8" fillId="0" borderId="17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177" fontId="0" fillId="0" borderId="0" xfId="0" applyNumberFormat="1" applyAlignment="1">
      <alignment horizontal="right" vertical="center"/>
    </xf>
    <xf numFmtId="0" fontId="4" fillId="0" borderId="60" xfId="0" applyFont="1" applyBorder="1" applyAlignment="1">
      <alignment horizontal="center" vertical="center" shrinkToFit="1"/>
    </xf>
    <xf numFmtId="0" fontId="4" fillId="0" borderId="54" xfId="0" applyFont="1" applyBorder="1" applyAlignment="1">
      <alignment horizontal="center" vertical="center" shrinkToFit="1"/>
    </xf>
    <xf numFmtId="0" fontId="4" fillId="0" borderId="59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1" fillId="0" borderId="60" xfId="0" applyFont="1" applyBorder="1" applyAlignment="1">
      <alignment horizontal="center" vertical="center" shrinkToFit="1"/>
    </xf>
    <xf numFmtId="0" fontId="4" fillId="0" borderId="58" xfId="0" applyFont="1" applyBorder="1" applyAlignment="1">
      <alignment horizontal="center" vertical="center" shrinkToFit="1"/>
    </xf>
    <xf numFmtId="0" fontId="10" fillId="2" borderId="1" xfId="0" applyFont="1" applyFill="1" applyBorder="1" applyAlignment="1">
      <alignment horizontal="center" vertical="center"/>
    </xf>
    <xf numFmtId="0" fontId="10" fillId="2" borderId="42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10" fillId="2" borderId="35" xfId="0" applyFont="1" applyFill="1" applyBorder="1" applyAlignment="1">
      <alignment horizontal="center" vertical="center"/>
    </xf>
    <xf numFmtId="0" fontId="8" fillId="0" borderId="6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 shrinkToFit="1"/>
    </xf>
    <xf numFmtId="0" fontId="1" fillId="0" borderId="58" xfId="0" applyFont="1" applyBorder="1" applyAlignment="1">
      <alignment horizontal="center" vertical="center" shrinkToFit="1"/>
    </xf>
    <xf numFmtId="0" fontId="4" fillId="0" borderId="60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6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J44"/>
  <sheetViews>
    <sheetView tabSelected="1" view="pageBreakPreview" zoomScaleNormal="100" zoomScaleSheetLayoutView="100" workbookViewId="0"/>
  </sheetViews>
  <sheetFormatPr defaultColWidth="8.875" defaultRowHeight="18.75" x14ac:dyDescent="0.4"/>
  <cols>
    <col min="1" max="2" width="5.625" customWidth="1"/>
    <col min="3" max="3" width="3.625" customWidth="1"/>
    <col min="4" max="4" width="24.625" customWidth="1"/>
    <col min="5" max="5" width="3.625" customWidth="1"/>
    <col min="6" max="7" width="5.625" customWidth="1"/>
    <col min="8" max="8" width="4" customWidth="1"/>
    <col min="9" max="9" width="5.625" customWidth="1"/>
    <col min="10" max="10" width="4" customWidth="1"/>
    <col min="11" max="11" width="5.625" customWidth="1"/>
    <col min="12" max="12" width="4.125" customWidth="1"/>
    <col min="13" max="14" width="5.625" customWidth="1"/>
    <col min="15" max="15" width="4.125" customWidth="1"/>
    <col min="16" max="18" width="5.625" customWidth="1"/>
    <col min="19" max="19" width="4.125" customWidth="1"/>
    <col min="20" max="22" width="5.625" customWidth="1"/>
    <col min="24" max="34" width="9" hidden="1" customWidth="1"/>
  </cols>
  <sheetData>
    <row r="1" spans="2:34" s="3" customFormat="1" ht="37.5" customHeight="1" x14ac:dyDescent="0.4">
      <c r="B1" s="158" t="s">
        <v>53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</row>
    <row r="2" spans="2:34" ht="22.5" customHeight="1" x14ac:dyDescent="0.4">
      <c r="Q2" s="175">
        <v>45448</v>
      </c>
      <c r="R2" s="175"/>
      <c r="S2" s="175"/>
      <c r="T2" s="175"/>
      <c r="U2" s="175"/>
      <c r="V2" s="105" t="s">
        <v>55</v>
      </c>
    </row>
    <row r="3" spans="2:34" ht="22.5" customHeight="1" thickBot="1" x14ac:dyDescent="0.45">
      <c r="B3" s="159" t="s">
        <v>56</v>
      </c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</row>
    <row r="4" spans="2:34" ht="30" customHeight="1" x14ac:dyDescent="0.4">
      <c r="B4" s="160" t="s">
        <v>0</v>
      </c>
      <c r="C4" s="162" t="s">
        <v>1</v>
      </c>
      <c r="D4" s="164" t="s">
        <v>2</v>
      </c>
      <c r="E4" s="166" t="s">
        <v>40</v>
      </c>
      <c r="F4" s="193" t="s">
        <v>4</v>
      </c>
      <c r="G4" s="194"/>
      <c r="H4" s="195"/>
      <c r="I4" s="168" t="s">
        <v>98</v>
      </c>
      <c r="J4" s="170" t="s">
        <v>7</v>
      </c>
      <c r="K4" s="171"/>
      <c r="L4" s="171"/>
      <c r="M4" s="172"/>
      <c r="N4" s="170" t="s">
        <v>21</v>
      </c>
      <c r="O4" s="171"/>
      <c r="P4" s="172"/>
      <c r="Q4" s="168" t="s">
        <v>22</v>
      </c>
      <c r="R4" s="189" t="s">
        <v>8</v>
      </c>
      <c r="S4" s="189"/>
      <c r="T4" s="190"/>
      <c r="U4" s="173" t="s">
        <v>42</v>
      </c>
      <c r="V4" s="174"/>
      <c r="AA4" s="179"/>
      <c r="AB4" s="179"/>
      <c r="AC4" s="179"/>
      <c r="AD4" s="179"/>
      <c r="AF4" s="179"/>
      <c r="AG4" s="179"/>
    </row>
    <row r="5" spans="2:34" ht="30" customHeight="1" x14ac:dyDescent="0.4">
      <c r="B5" s="161"/>
      <c r="C5" s="163"/>
      <c r="D5" s="165"/>
      <c r="E5" s="167"/>
      <c r="F5" s="40" t="s">
        <v>37</v>
      </c>
      <c r="G5" s="5" t="s">
        <v>38</v>
      </c>
      <c r="H5" s="6" t="s">
        <v>19</v>
      </c>
      <c r="I5" s="169"/>
      <c r="J5" s="7" t="s">
        <v>20</v>
      </c>
      <c r="K5" s="180" t="s">
        <v>99</v>
      </c>
      <c r="L5" s="181"/>
      <c r="M5" s="182"/>
      <c r="N5" s="183" t="s">
        <v>100</v>
      </c>
      <c r="O5" s="181"/>
      <c r="P5" s="182"/>
      <c r="Q5" s="169"/>
      <c r="R5" s="191"/>
      <c r="S5" s="191"/>
      <c r="T5" s="192"/>
      <c r="U5" s="40" t="s">
        <v>37</v>
      </c>
      <c r="V5" s="39" t="s">
        <v>97</v>
      </c>
      <c r="AA5" s="2"/>
      <c r="AB5" s="2"/>
      <c r="AC5" s="2"/>
      <c r="AD5" s="2"/>
      <c r="AF5" s="2"/>
      <c r="AG5" s="2"/>
    </row>
    <row r="6" spans="2:34" ht="22.5" customHeight="1" x14ac:dyDescent="0.4">
      <c r="B6" s="51" t="s">
        <v>27</v>
      </c>
      <c r="C6" s="9">
        <v>1</v>
      </c>
      <c r="D6" s="108" t="s">
        <v>82</v>
      </c>
      <c r="E6" s="10"/>
      <c r="F6" s="41">
        <f>G6-TIME(0,10,0)</f>
        <v>0.42361111111111116</v>
      </c>
      <c r="G6" s="11">
        <f>I6-TIME(0,20,0)</f>
        <v>0.43055555555555558</v>
      </c>
      <c r="H6" s="12" t="s">
        <v>117</v>
      </c>
      <c r="I6" s="13">
        <f>K6</f>
        <v>0.44444444444444448</v>
      </c>
      <c r="J6" s="52" t="s">
        <v>117</v>
      </c>
      <c r="K6" s="14">
        <f>M6-TIME(0,40,0)</f>
        <v>0.44444444444444448</v>
      </c>
      <c r="L6" s="15" t="s">
        <v>6</v>
      </c>
      <c r="M6" s="16">
        <f>Q6-TIME(0,5,0)</f>
        <v>0.47222222222222227</v>
      </c>
      <c r="N6" s="17"/>
      <c r="O6" s="123" t="s">
        <v>96</v>
      </c>
      <c r="P6" s="16"/>
      <c r="Q6" s="13">
        <f>R6-TIME(0,5,0)</f>
        <v>0.47569444444444448</v>
      </c>
      <c r="R6" s="79">
        <v>0.47916666666666669</v>
      </c>
      <c r="S6" s="80" t="s">
        <v>6</v>
      </c>
      <c r="T6" s="81">
        <f>R6+TIME(0,8,0)</f>
        <v>0.48472222222222222</v>
      </c>
      <c r="U6" s="55">
        <f>T6-TIME(0,5,0)</f>
        <v>0.48125000000000001</v>
      </c>
      <c r="V6" s="18">
        <f>U6+TIME(0,10,0)</f>
        <v>0.48819444444444443</v>
      </c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2:34" ht="22.5" customHeight="1" x14ac:dyDescent="0.4">
      <c r="B7" s="61" t="s">
        <v>27</v>
      </c>
      <c r="C7" s="62">
        <v>2</v>
      </c>
      <c r="D7" s="108" t="s">
        <v>83</v>
      </c>
      <c r="E7" s="63"/>
      <c r="F7" s="41">
        <f t="shared" ref="F7:F8" si="0">G7-TIME(0,10,0)</f>
        <v>0.43125000000000002</v>
      </c>
      <c r="G7" s="11">
        <f t="shared" ref="G7:G8" si="1">I7-TIME(0,20,0)</f>
        <v>0.43819444444444444</v>
      </c>
      <c r="H7" s="65" t="s">
        <v>118</v>
      </c>
      <c r="I7" s="13">
        <f t="shared" ref="I7:I8" si="2">K7</f>
        <v>0.45208333333333334</v>
      </c>
      <c r="J7" s="67" t="s">
        <v>118</v>
      </c>
      <c r="K7" s="14">
        <f t="shared" ref="K7:K20" si="3">M7-TIME(0,40,0)</f>
        <v>0.45208333333333334</v>
      </c>
      <c r="L7" s="4" t="s">
        <v>44</v>
      </c>
      <c r="M7" s="16">
        <f t="shared" ref="M7:M20" si="4">Q7-TIME(0,5,0)</f>
        <v>0.47986111111111113</v>
      </c>
      <c r="N7" s="70"/>
      <c r="O7" s="124" t="s">
        <v>96</v>
      </c>
      <c r="P7" s="69"/>
      <c r="Q7" s="13">
        <f t="shared" ref="Q7:Q25" si="5">R7-TIME(0,5,0)</f>
        <v>0.48333333333333334</v>
      </c>
      <c r="R7" s="98">
        <f>R6+TIME(0,11,0)</f>
        <v>0.48680555555555555</v>
      </c>
      <c r="S7" s="83" t="s">
        <v>44</v>
      </c>
      <c r="T7" s="81">
        <f t="shared" ref="T7:T8" si="6">R7+TIME(0,8,0)</f>
        <v>0.49236111111111108</v>
      </c>
      <c r="U7" s="55">
        <f t="shared" ref="U7:U13" si="7">T7-TIME(0,5,0)</f>
        <v>0.48888888888888887</v>
      </c>
      <c r="V7" s="18">
        <f t="shared" ref="V7:V13" si="8">U7+TIME(0,10,0)</f>
        <v>0.49583333333333329</v>
      </c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2:34" ht="22.5" customHeight="1" x14ac:dyDescent="0.4">
      <c r="B8" s="53" t="s">
        <v>27</v>
      </c>
      <c r="C8" s="113">
        <v>3</v>
      </c>
      <c r="D8" s="114" t="s">
        <v>84</v>
      </c>
      <c r="E8" s="20"/>
      <c r="F8" s="41">
        <f t="shared" si="0"/>
        <v>0.43888888888888888</v>
      </c>
      <c r="G8" s="11">
        <f t="shared" si="1"/>
        <v>0.4458333333333333</v>
      </c>
      <c r="H8" s="129" t="s">
        <v>119</v>
      </c>
      <c r="I8" s="13">
        <f t="shared" si="2"/>
        <v>0.4597222222222222</v>
      </c>
      <c r="J8" s="21" t="s">
        <v>119</v>
      </c>
      <c r="K8" s="14">
        <f t="shared" si="3"/>
        <v>0.4597222222222222</v>
      </c>
      <c r="L8" s="26" t="s">
        <v>6</v>
      </c>
      <c r="M8" s="16">
        <f t="shared" si="4"/>
        <v>0.48749999999999999</v>
      </c>
      <c r="N8" s="119"/>
      <c r="O8" s="125" t="s">
        <v>96</v>
      </c>
      <c r="P8" s="118"/>
      <c r="Q8" s="13">
        <f t="shared" si="5"/>
        <v>0.4909722222222222</v>
      </c>
      <c r="R8" s="82">
        <f>R7+TIME(0,11,0)</f>
        <v>0.49444444444444441</v>
      </c>
      <c r="S8" s="86" t="s">
        <v>6</v>
      </c>
      <c r="T8" s="81">
        <f t="shared" si="6"/>
        <v>0.49999999999999994</v>
      </c>
      <c r="U8" s="55">
        <f t="shared" si="7"/>
        <v>0.49652777777777773</v>
      </c>
      <c r="V8" s="18">
        <f t="shared" si="8"/>
        <v>0.50347222222222221</v>
      </c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2:34" ht="22.5" customHeight="1" x14ac:dyDescent="0.4">
      <c r="B9" s="140" t="s">
        <v>110</v>
      </c>
      <c r="C9" s="141">
        <v>4</v>
      </c>
      <c r="D9" s="142" t="s">
        <v>111</v>
      </c>
      <c r="E9" s="141"/>
      <c r="F9" s="143">
        <f t="shared" ref="F9" si="9">G9-TIME(0,10,0)</f>
        <v>0.4465277777777778</v>
      </c>
      <c r="G9" s="144">
        <f t="shared" ref="G9" si="10">I9-TIME(0,20,0)</f>
        <v>0.45347222222222222</v>
      </c>
      <c r="H9" s="145" t="s">
        <v>120</v>
      </c>
      <c r="I9" s="146">
        <f t="shared" ref="I9" si="11">K9</f>
        <v>0.46736111111111112</v>
      </c>
      <c r="J9" s="147" t="s">
        <v>120</v>
      </c>
      <c r="K9" s="148">
        <f t="shared" ref="K9" si="12">M9-TIME(0,40,0)</f>
        <v>0.46736111111111112</v>
      </c>
      <c r="L9" s="149" t="s">
        <v>6</v>
      </c>
      <c r="M9" s="150">
        <f t="shared" ref="M9" si="13">Q9-TIME(0,5,0)</f>
        <v>0.49513888888888891</v>
      </c>
      <c r="N9" s="151"/>
      <c r="O9" s="152" t="s">
        <v>96</v>
      </c>
      <c r="P9" s="150"/>
      <c r="Q9" s="146">
        <f t="shared" ref="Q9" si="14">R9-TIME(0,5,0)</f>
        <v>0.49861111111111112</v>
      </c>
      <c r="R9" s="153">
        <f>R8+TIME(0,11,0)</f>
        <v>0.50208333333333333</v>
      </c>
      <c r="S9" s="154" t="s">
        <v>6</v>
      </c>
      <c r="T9" s="155">
        <f t="shared" ref="T9" si="15">R9+TIME(0,8,0)</f>
        <v>0.50763888888888886</v>
      </c>
      <c r="U9" s="56">
        <f t="shared" ref="U9" si="16">T9-TIME(0,5,0)</f>
        <v>0.50416666666666665</v>
      </c>
      <c r="V9" s="156">
        <f t="shared" ref="V9" si="17">U9+TIME(0,10,0)</f>
        <v>0.51111111111111107</v>
      </c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2:34" ht="22.5" customHeight="1" x14ac:dyDescent="0.4">
      <c r="B10" s="187" t="s">
        <v>113</v>
      </c>
      <c r="C10" s="196"/>
      <c r="D10" s="196"/>
      <c r="E10" s="196"/>
      <c r="F10" s="196"/>
      <c r="G10" s="196"/>
      <c r="H10" s="196"/>
      <c r="I10" s="196"/>
      <c r="J10" s="196"/>
      <c r="K10" s="196"/>
      <c r="L10" s="196"/>
      <c r="M10" s="196"/>
      <c r="N10" s="196"/>
      <c r="O10" s="196"/>
      <c r="P10" s="196"/>
      <c r="Q10" s="196"/>
      <c r="R10" s="196"/>
      <c r="S10" s="196"/>
      <c r="T10" s="196"/>
      <c r="U10" s="196"/>
      <c r="V10" s="197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2:34" ht="22.5" customHeight="1" x14ac:dyDescent="0.4">
      <c r="B11" s="51" t="s">
        <v>28</v>
      </c>
      <c r="C11" s="9">
        <v>1</v>
      </c>
      <c r="D11" s="108" t="s">
        <v>85</v>
      </c>
      <c r="E11" s="10"/>
      <c r="F11" s="41">
        <f>G11-TIME(0,10,0)</f>
        <v>0.4861111111111111</v>
      </c>
      <c r="G11" s="11">
        <f>I11-TIME(0,20,0)</f>
        <v>0.49305555555555552</v>
      </c>
      <c r="H11" s="9">
        <v>1</v>
      </c>
      <c r="I11" s="13">
        <f t="shared" ref="I11:I20" si="18">K11-TIME(0,10,0)</f>
        <v>0.50694444444444442</v>
      </c>
      <c r="J11" s="11" t="s">
        <v>9</v>
      </c>
      <c r="K11" s="14">
        <f t="shared" si="3"/>
        <v>0.51388888888888884</v>
      </c>
      <c r="L11" s="15" t="s">
        <v>6</v>
      </c>
      <c r="M11" s="16">
        <f t="shared" si="4"/>
        <v>0.54166666666666663</v>
      </c>
      <c r="N11" s="47"/>
      <c r="O11" s="123" t="s">
        <v>96</v>
      </c>
      <c r="P11" s="16"/>
      <c r="Q11" s="13">
        <f t="shared" si="5"/>
        <v>0.54513888888888884</v>
      </c>
      <c r="R11" s="88">
        <f>T9+TIME(0,59,0)</f>
        <v>0.54861111111111105</v>
      </c>
      <c r="S11" s="80" t="s">
        <v>6</v>
      </c>
      <c r="T11" s="81">
        <f>R11+TIME(0,7,0)</f>
        <v>0.55347222222222214</v>
      </c>
      <c r="U11" s="55">
        <f t="shared" si="7"/>
        <v>0.54999999999999993</v>
      </c>
      <c r="V11" s="18">
        <f t="shared" si="8"/>
        <v>0.55694444444444435</v>
      </c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</row>
    <row r="12" spans="2:34" ht="22.5" customHeight="1" x14ac:dyDescent="0.4">
      <c r="B12" s="53" t="s">
        <v>28</v>
      </c>
      <c r="C12" s="20">
        <v>2</v>
      </c>
      <c r="D12" s="108" t="s">
        <v>86</v>
      </c>
      <c r="E12" s="22"/>
      <c r="F12" s="41">
        <f t="shared" ref="F12:F15" si="19">G12-TIME(0,10,0)</f>
        <v>0.49236111111111108</v>
      </c>
      <c r="G12" s="11">
        <f t="shared" ref="G12:G15" si="20">I12-TIME(0,20,0)</f>
        <v>0.4993055555555555</v>
      </c>
      <c r="H12" s="20">
        <v>2</v>
      </c>
      <c r="I12" s="13">
        <f t="shared" si="18"/>
        <v>0.5131944444444444</v>
      </c>
      <c r="J12" s="23" t="s">
        <v>46</v>
      </c>
      <c r="K12" s="14">
        <f t="shared" si="3"/>
        <v>0.52013888888888882</v>
      </c>
      <c r="L12" s="26" t="s">
        <v>6</v>
      </c>
      <c r="M12" s="16">
        <f t="shared" si="4"/>
        <v>0.54791666666666661</v>
      </c>
      <c r="N12" s="28"/>
      <c r="O12" s="126" t="s">
        <v>96</v>
      </c>
      <c r="P12" s="27"/>
      <c r="Q12" s="13">
        <f t="shared" si="5"/>
        <v>0.55138888888888882</v>
      </c>
      <c r="R12" s="98">
        <f t="shared" ref="R12:R18" si="21">R11+TIME(0,9,0)</f>
        <v>0.55486111111111103</v>
      </c>
      <c r="S12" s="86" t="s">
        <v>6</v>
      </c>
      <c r="T12" s="81">
        <f t="shared" ref="T12:T20" si="22">R12+TIME(0,7,0)</f>
        <v>0.55972222222222212</v>
      </c>
      <c r="U12" s="55">
        <f t="shared" si="7"/>
        <v>0.55624999999999991</v>
      </c>
      <c r="V12" s="18">
        <f t="shared" si="8"/>
        <v>0.56319444444444433</v>
      </c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</row>
    <row r="13" spans="2:34" ht="22.5" customHeight="1" x14ac:dyDescent="0.4">
      <c r="B13" s="112" t="s">
        <v>28</v>
      </c>
      <c r="C13" s="113">
        <v>3</v>
      </c>
      <c r="D13" s="114" t="s">
        <v>87</v>
      </c>
      <c r="E13" s="115"/>
      <c r="F13" s="41">
        <f t="shared" si="19"/>
        <v>0.49861111111111112</v>
      </c>
      <c r="G13" s="11">
        <f t="shared" si="20"/>
        <v>0.50555555555555554</v>
      </c>
      <c r="H13" s="113">
        <v>3</v>
      </c>
      <c r="I13" s="66">
        <f t="shared" si="18"/>
        <v>0.51944444444444438</v>
      </c>
      <c r="J13" s="128" t="s">
        <v>52</v>
      </c>
      <c r="K13" s="68">
        <f t="shared" si="3"/>
        <v>0.5263888888888888</v>
      </c>
      <c r="L13" s="117" t="s">
        <v>6</v>
      </c>
      <c r="M13" s="69">
        <f t="shared" si="4"/>
        <v>0.55416666666666659</v>
      </c>
      <c r="N13" s="119"/>
      <c r="O13" s="125" t="s">
        <v>96</v>
      </c>
      <c r="P13" s="118"/>
      <c r="Q13" s="66">
        <f t="shared" si="5"/>
        <v>0.5576388888888888</v>
      </c>
      <c r="R13" s="127">
        <f t="shared" si="21"/>
        <v>0.56111111111111101</v>
      </c>
      <c r="S13" s="120" t="s">
        <v>6</v>
      </c>
      <c r="T13" s="84">
        <f t="shared" si="22"/>
        <v>0.5659722222222221</v>
      </c>
      <c r="U13" s="71">
        <f t="shared" si="7"/>
        <v>0.56249999999999989</v>
      </c>
      <c r="V13" s="72">
        <f t="shared" si="8"/>
        <v>0.56944444444444431</v>
      </c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</row>
    <row r="14" spans="2:34" ht="22.5" customHeight="1" x14ac:dyDescent="0.4">
      <c r="B14" s="51" t="s">
        <v>28</v>
      </c>
      <c r="C14" s="9">
        <v>4</v>
      </c>
      <c r="D14" s="108" t="s">
        <v>88</v>
      </c>
      <c r="E14" s="9"/>
      <c r="F14" s="41">
        <f t="shared" si="19"/>
        <v>0.53194444444444444</v>
      </c>
      <c r="G14" s="11">
        <f t="shared" si="20"/>
        <v>0.53888888888888886</v>
      </c>
      <c r="H14" s="9">
        <v>4</v>
      </c>
      <c r="I14" s="13">
        <f t="shared" si="18"/>
        <v>0.5527777777777777</v>
      </c>
      <c r="J14" s="11" t="s">
        <v>47</v>
      </c>
      <c r="K14" s="14">
        <f t="shared" si="3"/>
        <v>0.55972222222222212</v>
      </c>
      <c r="L14" s="15" t="s">
        <v>6</v>
      </c>
      <c r="M14" s="16">
        <f t="shared" si="4"/>
        <v>0.58749999999999991</v>
      </c>
      <c r="N14" s="17"/>
      <c r="O14" s="123" t="s">
        <v>96</v>
      </c>
      <c r="P14" s="16"/>
      <c r="Q14" s="13">
        <f t="shared" si="5"/>
        <v>0.59097222222222212</v>
      </c>
      <c r="R14" s="88">
        <f>T13+TIME(0,41,0)</f>
        <v>0.59444444444444433</v>
      </c>
      <c r="S14" s="80" t="s">
        <v>6</v>
      </c>
      <c r="T14" s="81">
        <f t="shared" si="22"/>
        <v>0.59930555555555542</v>
      </c>
      <c r="U14" s="55">
        <f t="shared" ref="U14" si="23">T14</f>
        <v>0.59930555555555542</v>
      </c>
      <c r="V14" s="18">
        <f t="shared" ref="V14:V20" si="24">R14+AH14</f>
        <v>0.59444444444444433</v>
      </c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</row>
    <row r="15" spans="2:34" ht="22.5" customHeight="1" x14ac:dyDescent="0.4">
      <c r="B15" s="157" t="s">
        <v>28</v>
      </c>
      <c r="C15" s="141">
        <v>5</v>
      </c>
      <c r="D15" s="142" t="s">
        <v>89</v>
      </c>
      <c r="E15" s="141"/>
      <c r="F15" s="41">
        <f t="shared" si="19"/>
        <v>0.53819444444444442</v>
      </c>
      <c r="G15" s="11">
        <f t="shared" si="20"/>
        <v>0.54513888888888884</v>
      </c>
      <c r="H15" s="141">
        <v>5</v>
      </c>
      <c r="I15" s="146">
        <f t="shared" si="18"/>
        <v>0.55902777777777768</v>
      </c>
      <c r="J15" s="144" t="s">
        <v>36</v>
      </c>
      <c r="K15" s="148">
        <f t="shared" si="3"/>
        <v>0.5659722222222221</v>
      </c>
      <c r="L15" s="149" t="s">
        <v>6</v>
      </c>
      <c r="M15" s="150">
        <f t="shared" si="4"/>
        <v>0.59374999999999989</v>
      </c>
      <c r="N15" s="151"/>
      <c r="O15" s="152" t="s">
        <v>96</v>
      </c>
      <c r="P15" s="150"/>
      <c r="Q15" s="146">
        <f t="shared" si="5"/>
        <v>0.5972222222222221</v>
      </c>
      <c r="R15" s="153">
        <f t="shared" si="21"/>
        <v>0.60069444444444431</v>
      </c>
      <c r="S15" s="154" t="s">
        <v>6</v>
      </c>
      <c r="T15" s="155">
        <f t="shared" si="22"/>
        <v>0.6055555555555554</v>
      </c>
      <c r="U15" s="56">
        <f t="shared" ref="U15:U20" si="25">T15</f>
        <v>0.6055555555555554</v>
      </c>
      <c r="V15" s="156">
        <f t="shared" si="24"/>
        <v>0.60069444444444431</v>
      </c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</row>
    <row r="16" spans="2:34" ht="22.5" customHeight="1" x14ac:dyDescent="0.4">
      <c r="B16" s="187" t="s">
        <v>114</v>
      </c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88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</row>
    <row r="17" spans="2:36" ht="22.5" customHeight="1" x14ac:dyDescent="0.4">
      <c r="B17" s="51" t="s">
        <v>28</v>
      </c>
      <c r="C17" s="9">
        <v>6</v>
      </c>
      <c r="D17" s="108" t="s">
        <v>90</v>
      </c>
      <c r="E17" s="9"/>
      <c r="F17" s="41">
        <f>G17-TIME(0,10,0)</f>
        <v>0.55347222222222214</v>
      </c>
      <c r="G17" s="11">
        <f>I17-TIME(0,20,0)</f>
        <v>0.56041666666666656</v>
      </c>
      <c r="H17" s="9">
        <v>6</v>
      </c>
      <c r="I17" s="13">
        <f t="shared" si="18"/>
        <v>0.5743055555555554</v>
      </c>
      <c r="J17" s="104" t="s">
        <v>9</v>
      </c>
      <c r="K17" s="14">
        <f t="shared" si="3"/>
        <v>0.58124999999999982</v>
      </c>
      <c r="L17" s="15" t="s">
        <v>6</v>
      </c>
      <c r="M17" s="16">
        <f t="shared" si="4"/>
        <v>0.60902777777777761</v>
      </c>
      <c r="N17" s="17"/>
      <c r="O17" s="123" t="s">
        <v>96</v>
      </c>
      <c r="P17" s="16"/>
      <c r="Q17" s="13">
        <f t="shared" si="5"/>
        <v>0.61249999999999982</v>
      </c>
      <c r="R17" s="88">
        <f>T15+TIME(0,15,0)</f>
        <v>0.61597222222222203</v>
      </c>
      <c r="S17" s="80" t="s">
        <v>6</v>
      </c>
      <c r="T17" s="81">
        <f t="shared" si="22"/>
        <v>0.62083333333333313</v>
      </c>
      <c r="U17" s="55">
        <f t="shared" si="25"/>
        <v>0.62083333333333313</v>
      </c>
      <c r="V17" s="18">
        <f t="shared" si="24"/>
        <v>0.61597222222222203</v>
      </c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</row>
    <row r="18" spans="2:36" ht="22.5" customHeight="1" x14ac:dyDescent="0.4">
      <c r="B18" s="51" t="s">
        <v>28</v>
      </c>
      <c r="C18" s="9">
        <v>7</v>
      </c>
      <c r="D18" s="108" t="s">
        <v>91</v>
      </c>
      <c r="E18" s="9"/>
      <c r="F18" s="41">
        <f t="shared" ref="F18:F20" si="26">G18-TIME(0,10,0)</f>
        <v>0.55972222222222212</v>
      </c>
      <c r="G18" s="11">
        <f t="shared" ref="G18:G20" si="27">I18-TIME(0,20,0)</f>
        <v>0.56666666666666654</v>
      </c>
      <c r="H18" s="9">
        <v>1</v>
      </c>
      <c r="I18" s="13">
        <f t="shared" si="18"/>
        <v>0.58055555555555538</v>
      </c>
      <c r="J18" s="11" t="s">
        <v>46</v>
      </c>
      <c r="K18" s="14">
        <f t="shared" si="3"/>
        <v>0.5874999999999998</v>
      </c>
      <c r="L18" s="15" t="s">
        <v>6</v>
      </c>
      <c r="M18" s="16">
        <f t="shared" si="4"/>
        <v>0.61527777777777759</v>
      </c>
      <c r="N18" s="17"/>
      <c r="O18" s="123" t="s">
        <v>96</v>
      </c>
      <c r="P18" s="16"/>
      <c r="Q18" s="13">
        <f t="shared" si="5"/>
        <v>0.6187499999999998</v>
      </c>
      <c r="R18" s="98">
        <f t="shared" si="21"/>
        <v>0.62222222222222201</v>
      </c>
      <c r="S18" s="80" t="s">
        <v>6</v>
      </c>
      <c r="T18" s="81">
        <f t="shared" si="22"/>
        <v>0.6270833333333331</v>
      </c>
      <c r="U18" s="55">
        <f t="shared" si="25"/>
        <v>0.6270833333333331</v>
      </c>
      <c r="V18" s="18">
        <f t="shared" si="24"/>
        <v>0.62222222222222201</v>
      </c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</row>
    <row r="19" spans="2:36" ht="22.5" customHeight="1" x14ac:dyDescent="0.4">
      <c r="B19" s="61" t="s">
        <v>105</v>
      </c>
      <c r="C19" s="62">
        <v>8</v>
      </c>
      <c r="D19" s="109" t="s">
        <v>106</v>
      </c>
      <c r="E19" s="20"/>
      <c r="F19" s="41">
        <f t="shared" si="26"/>
        <v>0.5659722222222221</v>
      </c>
      <c r="G19" s="11">
        <f t="shared" si="27"/>
        <v>0.57291666666666652</v>
      </c>
      <c r="H19" s="20">
        <v>2</v>
      </c>
      <c r="I19" s="24">
        <f t="shared" ref="I19" si="28">K19-TIME(0,10,0)</f>
        <v>0.58680555555555536</v>
      </c>
      <c r="J19" s="23" t="s">
        <v>108</v>
      </c>
      <c r="K19" s="25">
        <f t="shared" ref="K19" si="29">M19-TIME(0,40,0)</f>
        <v>0.59374999999999978</v>
      </c>
      <c r="L19" s="26" t="s">
        <v>44</v>
      </c>
      <c r="M19" s="27">
        <f t="shared" ref="M19" si="30">Q19-TIME(0,5,0)</f>
        <v>0.62152777777777757</v>
      </c>
      <c r="N19" s="28"/>
      <c r="O19" s="126" t="s">
        <v>107</v>
      </c>
      <c r="P19" s="27"/>
      <c r="Q19" s="24">
        <f t="shared" ref="Q19" si="31">R19-TIME(0,5,0)</f>
        <v>0.62499999999999978</v>
      </c>
      <c r="R19" s="127">
        <f>R18+TIME(0,9,0)</f>
        <v>0.62847222222222199</v>
      </c>
      <c r="S19" s="135" t="s">
        <v>44</v>
      </c>
      <c r="T19" s="87">
        <f t="shared" ref="T19" si="32">R19+TIME(0,7,0)</f>
        <v>0.63333333333333308</v>
      </c>
      <c r="U19" s="71">
        <f t="shared" ref="U19" si="33">T19</f>
        <v>0.63333333333333308</v>
      </c>
      <c r="V19" s="72">
        <f t="shared" ref="V19" si="34">R19+AH19</f>
        <v>0.62847222222222199</v>
      </c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</row>
    <row r="20" spans="2:36" ht="22.5" customHeight="1" x14ac:dyDescent="0.4">
      <c r="B20" s="112" t="s">
        <v>28</v>
      </c>
      <c r="C20" s="113">
        <v>9</v>
      </c>
      <c r="D20" s="114" t="s">
        <v>109</v>
      </c>
      <c r="E20" s="62"/>
      <c r="F20" s="41">
        <f t="shared" si="26"/>
        <v>0.57222222222222208</v>
      </c>
      <c r="G20" s="11">
        <f t="shared" si="27"/>
        <v>0.5791666666666665</v>
      </c>
      <c r="H20" s="62">
        <v>3</v>
      </c>
      <c r="I20" s="66">
        <f t="shared" si="18"/>
        <v>0.59305555555555534</v>
      </c>
      <c r="J20" s="64" t="s">
        <v>11</v>
      </c>
      <c r="K20" s="68">
        <f t="shared" si="3"/>
        <v>0.59999999999999976</v>
      </c>
      <c r="L20" s="132" t="s">
        <v>6</v>
      </c>
      <c r="M20" s="69">
        <f t="shared" si="4"/>
        <v>0.62777777777777755</v>
      </c>
      <c r="N20" s="133"/>
      <c r="O20" s="134" t="s">
        <v>96</v>
      </c>
      <c r="P20" s="69"/>
      <c r="Q20" s="66">
        <f t="shared" si="5"/>
        <v>0.63124999999999976</v>
      </c>
      <c r="R20" s="127">
        <f>R19+TIME(0,9,0)</f>
        <v>0.63472222222222197</v>
      </c>
      <c r="S20" s="120" t="s">
        <v>6</v>
      </c>
      <c r="T20" s="84">
        <f t="shared" si="22"/>
        <v>0.63958333333333306</v>
      </c>
      <c r="U20" s="121">
        <f t="shared" si="25"/>
        <v>0.63958333333333306</v>
      </c>
      <c r="V20" s="122">
        <f t="shared" si="24"/>
        <v>0.63472222222222197</v>
      </c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</row>
    <row r="21" spans="2:36" ht="22.5" customHeight="1" x14ac:dyDescent="0.4">
      <c r="B21" s="187" t="s">
        <v>114</v>
      </c>
      <c r="C21" s="177"/>
      <c r="D21" s="177"/>
      <c r="E21" s="177"/>
      <c r="F21" s="177"/>
      <c r="G21" s="177"/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7"/>
      <c r="T21" s="177"/>
      <c r="U21" s="177"/>
      <c r="V21" s="188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</row>
    <row r="22" spans="2:36" ht="22.5" customHeight="1" x14ac:dyDescent="0.4">
      <c r="B22" s="51" t="s">
        <v>29</v>
      </c>
      <c r="C22" s="9">
        <v>1</v>
      </c>
      <c r="D22" s="104" t="s">
        <v>92</v>
      </c>
      <c r="E22" s="9"/>
      <c r="F22" s="131">
        <f>G22-TIME(0,10,0)</f>
        <v>0.5874999999999998</v>
      </c>
      <c r="G22" s="11">
        <f>I22-TIME(0,20,0)</f>
        <v>0.59444444444444422</v>
      </c>
      <c r="H22" s="9">
        <v>4</v>
      </c>
      <c r="I22" s="13">
        <f>K22-TIME(0,10,0)</f>
        <v>0.60833333333333306</v>
      </c>
      <c r="J22" s="104" t="s">
        <v>9</v>
      </c>
      <c r="K22" s="14">
        <f>M22-TIME(0,30,0)</f>
        <v>0.61527777777777748</v>
      </c>
      <c r="L22" s="15" t="s">
        <v>6</v>
      </c>
      <c r="M22" s="16">
        <f>N22-TIME(0,3,0)</f>
        <v>0.63611111111111085</v>
      </c>
      <c r="N22" s="17">
        <f>P22-TIME(0,10,0)</f>
        <v>0.63819444444444418</v>
      </c>
      <c r="O22" s="15" t="s">
        <v>6</v>
      </c>
      <c r="P22" s="16">
        <f>Q22-TIME(0,2,0)</f>
        <v>0.6451388888888886</v>
      </c>
      <c r="Q22" s="13">
        <f t="shared" si="5"/>
        <v>0.64652777777777748</v>
      </c>
      <c r="R22" s="88">
        <f>T20+TIME(0,15,0)</f>
        <v>0.64999999999999969</v>
      </c>
      <c r="S22" s="80" t="s">
        <v>6</v>
      </c>
      <c r="T22" s="81">
        <f t="shared" ref="T22:T25" si="35">R22+TIME(0,8,0)</f>
        <v>0.65555555555555522</v>
      </c>
      <c r="U22" s="57">
        <f>T22-TIME(0,5,0)</f>
        <v>0.65208333333333302</v>
      </c>
      <c r="V22" s="18">
        <f>U22+TIME(0,10,0)</f>
        <v>0.65902777777777743</v>
      </c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</row>
    <row r="23" spans="2:36" ht="22.5" customHeight="1" x14ac:dyDescent="0.4">
      <c r="B23" s="51" t="s">
        <v>29</v>
      </c>
      <c r="C23" s="9">
        <v>2</v>
      </c>
      <c r="D23" s="104" t="s">
        <v>93</v>
      </c>
      <c r="E23" s="9"/>
      <c r="F23" s="116">
        <f t="shared" ref="F23:F25" si="36">G23-TIME(0,10,0)</f>
        <v>0.59513888888888866</v>
      </c>
      <c r="G23" s="11">
        <f t="shared" ref="G23:G25" si="37">I23-TIME(0,20,0)</f>
        <v>0.60208333333333308</v>
      </c>
      <c r="H23" s="9">
        <v>5</v>
      </c>
      <c r="I23" s="13">
        <f t="shared" ref="I23:I25" si="38">K23-TIME(0,10,0)</f>
        <v>0.61597222222222192</v>
      </c>
      <c r="J23" s="104" t="s">
        <v>46</v>
      </c>
      <c r="K23" s="14">
        <f t="shared" ref="K23:K25" si="39">M23-TIME(0,30,0)</f>
        <v>0.62291666666666634</v>
      </c>
      <c r="L23" s="15" t="s">
        <v>44</v>
      </c>
      <c r="M23" s="16">
        <f t="shared" ref="M23:M25" si="40">N23-TIME(0,3,0)</f>
        <v>0.64374999999999971</v>
      </c>
      <c r="N23" s="17">
        <f t="shared" ref="N23:N25" si="41">P23-TIME(0,10,0)</f>
        <v>0.64583333333333304</v>
      </c>
      <c r="O23" s="15" t="s">
        <v>44</v>
      </c>
      <c r="P23" s="16">
        <f t="shared" ref="P23:P25" si="42">Q23-TIME(0,2,0)</f>
        <v>0.65277777777777746</v>
      </c>
      <c r="Q23" s="13">
        <f t="shared" si="5"/>
        <v>0.65416666666666634</v>
      </c>
      <c r="R23" s="79">
        <f>R22+TIME(0,11,0)</f>
        <v>0.65763888888888855</v>
      </c>
      <c r="S23" s="80" t="s">
        <v>44</v>
      </c>
      <c r="T23" s="81">
        <f t="shared" si="35"/>
        <v>0.66319444444444409</v>
      </c>
      <c r="U23" s="55">
        <f t="shared" ref="U23" si="43">T23-TIME(0,5,0)</f>
        <v>0.65972222222222188</v>
      </c>
      <c r="V23" s="18">
        <f t="shared" ref="V23" si="44">U23+TIME(0,10,0)</f>
        <v>0.6666666666666663</v>
      </c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J23" s="130"/>
    </row>
    <row r="24" spans="2:36" ht="22.5" customHeight="1" x14ac:dyDescent="0.4">
      <c r="B24" s="51" t="s">
        <v>29</v>
      </c>
      <c r="C24" s="9">
        <v>3</v>
      </c>
      <c r="D24" s="104" t="s">
        <v>94</v>
      </c>
      <c r="E24" s="9"/>
      <c r="F24" s="116">
        <f t="shared" si="36"/>
        <v>0.60277777777777752</v>
      </c>
      <c r="G24" s="11">
        <f t="shared" si="37"/>
        <v>0.60972222222222194</v>
      </c>
      <c r="H24" s="9">
        <v>6</v>
      </c>
      <c r="I24" s="13">
        <f t="shared" si="38"/>
        <v>0.62361111111111078</v>
      </c>
      <c r="J24" s="11" t="s">
        <v>10</v>
      </c>
      <c r="K24" s="14">
        <f t="shared" si="39"/>
        <v>0.6305555555555552</v>
      </c>
      <c r="L24" s="26" t="s">
        <v>6</v>
      </c>
      <c r="M24" s="16">
        <f t="shared" si="40"/>
        <v>0.65138888888888857</v>
      </c>
      <c r="N24" s="17">
        <f t="shared" si="41"/>
        <v>0.6534722222222219</v>
      </c>
      <c r="O24" s="15" t="s">
        <v>6</v>
      </c>
      <c r="P24" s="16">
        <f t="shared" si="42"/>
        <v>0.66041666666666632</v>
      </c>
      <c r="Q24" s="13">
        <f t="shared" si="5"/>
        <v>0.6618055555555552</v>
      </c>
      <c r="R24" s="79">
        <f t="shared" ref="R24:R26" si="45">R23+TIME(0,11,0)</f>
        <v>0.66527777777777741</v>
      </c>
      <c r="S24" s="80" t="s">
        <v>6</v>
      </c>
      <c r="T24" s="81">
        <f t="shared" si="35"/>
        <v>0.67083333333333295</v>
      </c>
      <c r="U24" s="55">
        <f>T24-TIME(0,5,0)</f>
        <v>0.66736111111111074</v>
      </c>
      <c r="V24" s="18">
        <f>U24+TIME(0,10,0)</f>
        <v>0.67430555555555516</v>
      </c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</row>
    <row r="25" spans="2:36" ht="22.5" customHeight="1" x14ac:dyDescent="0.4">
      <c r="B25" s="53" t="s">
        <v>29</v>
      </c>
      <c r="C25" s="20">
        <v>4</v>
      </c>
      <c r="D25" s="103" t="s">
        <v>95</v>
      </c>
      <c r="E25" s="20"/>
      <c r="F25" s="42">
        <f t="shared" si="36"/>
        <v>0.61041666666666639</v>
      </c>
      <c r="G25" s="23">
        <f t="shared" si="37"/>
        <v>0.61736111111111081</v>
      </c>
      <c r="H25" s="20">
        <v>1</v>
      </c>
      <c r="I25" s="24">
        <f t="shared" si="38"/>
        <v>0.63124999999999964</v>
      </c>
      <c r="J25" s="23" t="s">
        <v>11</v>
      </c>
      <c r="K25" s="25">
        <f t="shared" si="39"/>
        <v>0.63819444444444406</v>
      </c>
      <c r="L25" s="26" t="s">
        <v>6</v>
      </c>
      <c r="M25" s="27">
        <f t="shared" si="40"/>
        <v>0.65902777777777743</v>
      </c>
      <c r="N25" s="28">
        <f t="shared" si="41"/>
        <v>0.66111111111111076</v>
      </c>
      <c r="O25" s="26" t="s">
        <v>6</v>
      </c>
      <c r="P25" s="27">
        <f t="shared" si="42"/>
        <v>0.66805555555555518</v>
      </c>
      <c r="Q25" s="24">
        <f t="shared" si="5"/>
        <v>0.66944444444444406</v>
      </c>
      <c r="R25" s="85">
        <f t="shared" si="45"/>
        <v>0.67291666666666627</v>
      </c>
      <c r="S25" s="86" t="s">
        <v>6</v>
      </c>
      <c r="T25" s="87">
        <f t="shared" si="35"/>
        <v>0.67847222222222181</v>
      </c>
      <c r="U25" s="58">
        <f t="shared" ref="U25" si="46">T25-TIME(0,5,0)</f>
        <v>0.6749999999999996</v>
      </c>
      <c r="V25" s="29">
        <f t="shared" ref="V25" si="47">U25+TIME(0,10,0)</f>
        <v>0.68194444444444402</v>
      </c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</row>
    <row r="26" spans="2:36" ht="22.5" customHeight="1" x14ac:dyDescent="0.4">
      <c r="B26" s="137" t="s">
        <v>29</v>
      </c>
      <c r="C26" s="75">
        <v>5</v>
      </c>
      <c r="D26" s="104" t="s">
        <v>112</v>
      </c>
      <c r="E26" s="75"/>
      <c r="F26" s="46">
        <f t="shared" ref="F26" si="48">G26-TIME(0,10,0)</f>
        <v>0.61805555555555525</v>
      </c>
      <c r="G26" s="11">
        <f t="shared" ref="G26" si="49">I26-TIME(0,20,0)</f>
        <v>0.62499999999999967</v>
      </c>
      <c r="H26" s="75">
        <v>2</v>
      </c>
      <c r="I26" s="13">
        <f t="shared" ref="I26" si="50">K26-TIME(0,10,0)</f>
        <v>0.63888888888888851</v>
      </c>
      <c r="J26" s="138" t="s">
        <v>9</v>
      </c>
      <c r="K26" s="14">
        <f t="shared" ref="K26" si="51">M26-TIME(0,30,0)</f>
        <v>0.64583333333333293</v>
      </c>
      <c r="L26" s="73" t="s">
        <v>6</v>
      </c>
      <c r="M26" s="16">
        <f t="shared" ref="M26" si="52">N26-TIME(0,3,0)</f>
        <v>0.6666666666666663</v>
      </c>
      <c r="N26" s="17">
        <f t="shared" ref="N26" si="53">P26-TIME(0,10,0)</f>
        <v>0.66874999999999962</v>
      </c>
      <c r="O26" s="73" t="s">
        <v>6</v>
      </c>
      <c r="P26" s="16">
        <f t="shared" ref="P26" si="54">Q26-TIME(0,2,0)</f>
        <v>0.67569444444444404</v>
      </c>
      <c r="Q26" s="139">
        <f t="shared" ref="Q26" si="55">R26-TIME(0,5,0)</f>
        <v>0.67708333333333293</v>
      </c>
      <c r="R26" s="79">
        <f t="shared" si="45"/>
        <v>0.68055555555555514</v>
      </c>
      <c r="S26" s="95" t="s">
        <v>6</v>
      </c>
      <c r="T26" s="81">
        <f t="shared" ref="T26" si="56">R26+TIME(0,8,0)</f>
        <v>0.68611111111111067</v>
      </c>
      <c r="U26" s="77">
        <f t="shared" ref="U26" si="57">T26-TIME(0,5,0)</f>
        <v>0.68263888888888846</v>
      </c>
      <c r="V26" s="136">
        <f t="shared" ref="V26" si="58">U26+TIME(0,10,0)</f>
        <v>0.68958333333333288</v>
      </c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</row>
    <row r="27" spans="2:36" ht="22.5" customHeight="1" x14ac:dyDescent="0.4">
      <c r="B27" s="176" t="s">
        <v>33</v>
      </c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  <c r="O27" s="177"/>
      <c r="P27" s="177"/>
      <c r="Q27" s="178"/>
      <c r="R27" s="89">
        <f>T26</f>
        <v>0.68611111111111067</v>
      </c>
      <c r="S27" s="90" t="s">
        <v>6</v>
      </c>
      <c r="T27" s="91">
        <v>0.67708333333333337</v>
      </c>
      <c r="U27" s="59"/>
      <c r="V27" s="54"/>
      <c r="Y27" s="1"/>
      <c r="Z27" s="1"/>
      <c r="AA27" s="1"/>
      <c r="AB27" s="1"/>
      <c r="AC27" s="1"/>
      <c r="AD27" s="1"/>
      <c r="AE27" s="1"/>
      <c r="AF27" s="1"/>
      <c r="AG27" s="1"/>
      <c r="AH27" s="1"/>
    </row>
    <row r="28" spans="2:36" ht="22.5" customHeight="1" x14ac:dyDescent="0.4">
      <c r="B28" s="176" t="s">
        <v>34</v>
      </c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8"/>
      <c r="R28" s="89">
        <f>T27</f>
        <v>0.67708333333333337</v>
      </c>
      <c r="S28" s="90" t="s">
        <v>6</v>
      </c>
      <c r="T28" s="91">
        <v>0.70833333333333337</v>
      </c>
      <c r="U28" s="59"/>
      <c r="V28" s="54"/>
      <c r="Y28" s="1"/>
      <c r="Z28" s="1"/>
      <c r="AA28" s="1"/>
      <c r="AB28" s="1"/>
      <c r="AC28" s="1"/>
      <c r="AD28" s="1"/>
      <c r="AE28" s="1"/>
      <c r="AF28" s="1"/>
      <c r="AG28" s="1"/>
      <c r="AH28" s="1"/>
    </row>
    <row r="29" spans="2:36" ht="22.5" customHeight="1" thickBot="1" x14ac:dyDescent="0.45">
      <c r="B29" s="184" t="s">
        <v>35</v>
      </c>
      <c r="C29" s="185"/>
      <c r="D29" s="185"/>
      <c r="E29" s="185"/>
      <c r="F29" s="185"/>
      <c r="G29" s="185"/>
      <c r="H29" s="185"/>
      <c r="I29" s="185"/>
      <c r="J29" s="185"/>
      <c r="K29" s="185"/>
      <c r="L29" s="185"/>
      <c r="M29" s="185"/>
      <c r="N29" s="185"/>
      <c r="O29" s="185"/>
      <c r="P29" s="185"/>
      <c r="Q29" s="186"/>
      <c r="R29" s="92">
        <f>T28</f>
        <v>0.70833333333333337</v>
      </c>
      <c r="S29" s="93" t="s">
        <v>6</v>
      </c>
      <c r="T29" s="94">
        <v>0.75</v>
      </c>
      <c r="U29" s="60"/>
      <c r="V29" s="38"/>
      <c r="Y29" s="1"/>
      <c r="Z29" s="1"/>
      <c r="AA29" s="1"/>
      <c r="AB29" s="1"/>
      <c r="AC29" s="1"/>
      <c r="AD29" s="1"/>
      <c r="AE29" s="1"/>
      <c r="AF29" s="1"/>
      <c r="AG29" s="1"/>
      <c r="AH29" s="1"/>
    </row>
    <row r="30" spans="2:36" ht="22.5" customHeight="1" x14ac:dyDescent="0.4"/>
    <row r="31" spans="2:36" ht="22.5" customHeight="1" x14ac:dyDescent="0.4">
      <c r="B31" s="4" t="s">
        <v>12</v>
      </c>
      <c r="C31" t="s">
        <v>24</v>
      </c>
    </row>
    <row r="32" spans="2:36" ht="22.5" customHeight="1" x14ac:dyDescent="0.4">
      <c r="B32" s="4" t="s">
        <v>13</v>
      </c>
      <c r="C32" t="s">
        <v>25</v>
      </c>
    </row>
    <row r="33" spans="2:3" ht="22.5" customHeight="1" x14ac:dyDescent="0.4">
      <c r="C33" t="s">
        <v>26</v>
      </c>
    </row>
    <row r="34" spans="2:3" ht="22.5" customHeight="1" x14ac:dyDescent="0.4">
      <c r="B34" s="106" t="s">
        <v>15</v>
      </c>
      <c r="C34" t="s">
        <v>103</v>
      </c>
    </row>
    <row r="35" spans="2:3" ht="22.5" customHeight="1" x14ac:dyDescent="0.4">
      <c r="C35" t="s">
        <v>50</v>
      </c>
    </row>
    <row r="36" spans="2:3" ht="22.5" customHeight="1" x14ac:dyDescent="0.4">
      <c r="B36" s="4" t="s">
        <v>16</v>
      </c>
      <c r="C36" t="s">
        <v>79</v>
      </c>
    </row>
    <row r="37" spans="2:3" ht="22.5" customHeight="1" x14ac:dyDescent="0.4">
      <c r="B37" s="106"/>
      <c r="C37" t="s">
        <v>43</v>
      </c>
    </row>
    <row r="38" spans="2:3" ht="22.5" customHeight="1" x14ac:dyDescent="0.4">
      <c r="B38" s="106" t="s">
        <v>18</v>
      </c>
      <c r="C38" t="s">
        <v>14</v>
      </c>
    </row>
    <row r="39" spans="2:3" ht="22.5" customHeight="1" x14ac:dyDescent="0.4">
      <c r="B39" s="106" t="s">
        <v>30</v>
      </c>
      <c r="C39" t="s">
        <v>80</v>
      </c>
    </row>
    <row r="40" spans="2:3" ht="22.5" customHeight="1" x14ac:dyDescent="0.4">
      <c r="B40" s="106"/>
      <c r="C40" t="s">
        <v>102</v>
      </c>
    </row>
    <row r="41" spans="2:3" ht="22.5" customHeight="1" x14ac:dyDescent="0.4">
      <c r="B41" s="106" t="s">
        <v>31</v>
      </c>
      <c r="C41" t="s">
        <v>17</v>
      </c>
    </row>
    <row r="42" spans="2:3" ht="22.5" customHeight="1" x14ac:dyDescent="0.4">
      <c r="B42" s="106" t="s">
        <v>32</v>
      </c>
      <c r="C42" t="s">
        <v>81</v>
      </c>
    </row>
    <row r="43" spans="2:3" x14ac:dyDescent="0.4">
      <c r="B43" s="2" t="s">
        <v>51</v>
      </c>
      <c r="C43" t="s">
        <v>104</v>
      </c>
    </row>
    <row r="44" spans="2:3" x14ac:dyDescent="0.4">
      <c r="C44" t="s">
        <v>49</v>
      </c>
    </row>
  </sheetData>
  <mergeCells count="25">
    <mergeCell ref="B28:Q28"/>
    <mergeCell ref="AF4:AG4"/>
    <mergeCell ref="K5:M5"/>
    <mergeCell ref="N5:P5"/>
    <mergeCell ref="B29:Q29"/>
    <mergeCell ref="B21:V21"/>
    <mergeCell ref="B27:Q27"/>
    <mergeCell ref="N4:P4"/>
    <mergeCell ref="Q4:Q5"/>
    <mergeCell ref="R4:T5"/>
    <mergeCell ref="AA4:AB4"/>
    <mergeCell ref="AC4:AD4"/>
    <mergeCell ref="F4:H4"/>
    <mergeCell ref="B16:V16"/>
    <mergeCell ref="B10:V10"/>
    <mergeCell ref="B1:V1"/>
    <mergeCell ref="B3:V3"/>
    <mergeCell ref="B4:B5"/>
    <mergeCell ref="C4:C5"/>
    <mergeCell ref="D4:D5"/>
    <mergeCell ref="E4:E5"/>
    <mergeCell ref="I4:I5"/>
    <mergeCell ref="J4:M4"/>
    <mergeCell ref="U4:V4"/>
    <mergeCell ref="Q2:U2"/>
  </mergeCells>
  <phoneticPr fontId="3"/>
  <pageMargins left="0.19685039370078741" right="0.19685039370078741" top="0.39370078740157483" bottom="0.3937007874015748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48"/>
  <sheetViews>
    <sheetView view="pageBreakPreview" topLeftCell="B1" zoomScale="90" zoomScaleNormal="100" zoomScaleSheetLayoutView="90" workbookViewId="0">
      <selection activeCell="B3" sqref="B3:V3"/>
    </sheetView>
  </sheetViews>
  <sheetFormatPr defaultColWidth="8.875" defaultRowHeight="18.75" x14ac:dyDescent="0.4"/>
  <cols>
    <col min="1" max="2" width="5.625" customWidth="1"/>
    <col min="3" max="3" width="3.625" customWidth="1"/>
    <col min="4" max="4" width="24.625" customWidth="1"/>
    <col min="5" max="5" width="3.625" customWidth="1"/>
    <col min="6" max="7" width="5.625" customWidth="1"/>
    <col min="8" max="8" width="4" customWidth="1"/>
    <col min="9" max="9" width="5.625" customWidth="1"/>
    <col min="10" max="10" width="4" customWidth="1"/>
    <col min="11" max="11" width="5.625" customWidth="1"/>
    <col min="12" max="12" width="4.125" customWidth="1"/>
    <col min="13" max="14" width="5.625" customWidth="1"/>
    <col min="15" max="15" width="4.125" customWidth="1"/>
    <col min="16" max="18" width="5.625" customWidth="1"/>
    <col min="19" max="19" width="4.125" customWidth="1"/>
    <col min="20" max="22" width="5.625" customWidth="1"/>
  </cols>
  <sheetData>
    <row r="1" spans="2:22" s="3" customFormat="1" ht="37.5" customHeight="1" x14ac:dyDescent="0.4">
      <c r="B1" s="158" t="s">
        <v>53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</row>
    <row r="2" spans="2:22" ht="22.5" customHeight="1" x14ac:dyDescent="0.4">
      <c r="Q2" s="175">
        <v>45448</v>
      </c>
      <c r="R2" s="175"/>
      <c r="S2" s="175"/>
      <c r="T2" s="175"/>
      <c r="U2" s="175"/>
      <c r="V2" s="105" t="s">
        <v>55</v>
      </c>
    </row>
    <row r="3" spans="2:22" ht="22.5" customHeight="1" thickBot="1" x14ac:dyDescent="0.45">
      <c r="B3" s="159" t="s">
        <v>54</v>
      </c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</row>
    <row r="4" spans="2:22" ht="30.75" customHeight="1" x14ac:dyDescent="0.4">
      <c r="B4" s="160" t="s">
        <v>0</v>
      </c>
      <c r="C4" s="162" t="s">
        <v>1</v>
      </c>
      <c r="D4" s="164" t="s">
        <v>2</v>
      </c>
      <c r="E4" s="166" t="s">
        <v>40</v>
      </c>
      <c r="F4" s="193" t="s">
        <v>4</v>
      </c>
      <c r="G4" s="194"/>
      <c r="H4" s="195"/>
      <c r="I4" s="204" t="s">
        <v>3</v>
      </c>
      <c r="J4" s="170" t="s">
        <v>7</v>
      </c>
      <c r="K4" s="171"/>
      <c r="L4" s="171"/>
      <c r="M4" s="172"/>
      <c r="N4" s="170" t="s">
        <v>21</v>
      </c>
      <c r="O4" s="171"/>
      <c r="P4" s="172"/>
      <c r="Q4" s="168" t="s">
        <v>22</v>
      </c>
      <c r="R4" s="189" t="s">
        <v>8</v>
      </c>
      <c r="S4" s="189"/>
      <c r="T4" s="190"/>
      <c r="U4" s="173" t="s">
        <v>42</v>
      </c>
      <c r="V4" s="174"/>
    </row>
    <row r="5" spans="2:22" ht="30.75" customHeight="1" x14ac:dyDescent="0.4">
      <c r="B5" s="161"/>
      <c r="C5" s="163"/>
      <c r="D5" s="165"/>
      <c r="E5" s="167"/>
      <c r="F5" s="40" t="s">
        <v>37</v>
      </c>
      <c r="G5" s="5" t="s">
        <v>39</v>
      </c>
      <c r="H5" s="6" t="s">
        <v>19</v>
      </c>
      <c r="I5" s="169"/>
      <c r="J5" s="7" t="s">
        <v>20</v>
      </c>
      <c r="K5" s="205" t="s">
        <v>101</v>
      </c>
      <c r="L5" s="181"/>
      <c r="M5" s="182"/>
      <c r="N5" s="183" t="s">
        <v>78</v>
      </c>
      <c r="O5" s="181"/>
      <c r="P5" s="182"/>
      <c r="Q5" s="169"/>
      <c r="R5" s="191"/>
      <c r="S5" s="191"/>
      <c r="T5" s="192"/>
      <c r="U5" s="40" t="s">
        <v>37</v>
      </c>
      <c r="V5" s="39" t="s">
        <v>41</v>
      </c>
    </row>
    <row r="6" spans="2:22" ht="22.5" customHeight="1" x14ac:dyDescent="0.4">
      <c r="B6" s="8" t="s">
        <v>5</v>
      </c>
      <c r="C6" s="9">
        <v>1</v>
      </c>
      <c r="D6" s="108" t="s">
        <v>57</v>
      </c>
      <c r="E6" s="10"/>
      <c r="F6" s="41">
        <f>G6-TIME(0,10,0)</f>
        <v>0.37500000000000011</v>
      </c>
      <c r="G6" s="11">
        <f>I6-TIME(0,20,0)</f>
        <v>0.38194444444444453</v>
      </c>
      <c r="H6" s="12">
        <v>1</v>
      </c>
      <c r="I6" s="13">
        <f>K6-TIME(0,10,)</f>
        <v>0.39583333333333343</v>
      </c>
      <c r="J6" s="11" t="s">
        <v>9</v>
      </c>
      <c r="K6" s="14">
        <f>M6-TIME(0,30,0)</f>
        <v>0.40277777777777785</v>
      </c>
      <c r="L6" s="15" t="s">
        <v>6</v>
      </c>
      <c r="M6" s="16">
        <f>N6-TIME(0,3,0)</f>
        <v>0.42361111111111116</v>
      </c>
      <c r="N6" s="28">
        <f>P6-TIME(0,10,0)</f>
        <v>0.42569444444444449</v>
      </c>
      <c r="O6" s="15" t="s">
        <v>6</v>
      </c>
      <c r="P6" s="27">
        <f>Q6-TIME(0,2,0)</f>
        <v>0.43263888888888891</v>
      </c>
      <c r="Q6" s="24">
        <f>R6-TIME(0,5,0)</f>
        <v>0.43402777777777779</v>
      </c>
      <c r="R6" s="79">
        <v>0.4375</v>
      </c>
      <c r="S6" s="80" t="s">
        <v>6</v>
      </c>
      <c r="T6" s="81">
        <f>R6+TIME(0,8,0)</f>
        <v>0.44305555555555554</v>
      </c>
      <c r="U6" s="55">
        <f>T6-TIME(0,5,0)</f>
        <v>0.43958333333333333</v>
      </c>
      <c r="V6" s="18">
        <f>U6+TIME(0,10,0)</f>
        <v>0.44652777777777775</v>
      </c>
    </row>
    <row r="7" spans="2:22" ht="22.5" customHeight="1" x14ac:dyDescent="0.4">
      <c r="B7" s="19" t="s">
        <v>5</v>
      </c>
      <c r="C7" s="20">
        <v>2</v>
      </c>
      <c r="D7" s="109" t="s">
        <v>58</v>
      </c>
      <c r="E7" s="22"/>
      <c r="F7" s="41">
        <f t="shared" ref="F7:F29" si="0">G7-TIME(0,10,0)</f>
        <v>0.38263888888888897</v>
      </c>
      <c r="G7" s="11">
        <f t="shared" ref="G7:G11" si="1">I7-TIME(0,20,0)</f>
        <v>0.38958333333333339</v>
      </c>
      <c r="H7" s="20">
        <v>2</v>
      </c>
      <c r="I7" s="13">
        <f t="shared" ref="I7:I29" si="2">K7-TIME(0,10,)</f>
        <v>0.40347222222222229</v>
      </c>
      <c r="J7" s="103" t="s">
        <v>46</v>
      </c>
      <c r="K7" s="14">
        <f t="shared" ref="K7:K29" si="3">M7-TIME(0,30,0)</f>
        <v>0.41041666666666671</v>
      </c>
      <c r="L7" s="26" t="s">
        <v>6</v>
      </c>
      <c r="M7" s="16">
        <f t="shared" ref="M7:M29" si="4">N7-TIME(0,3,0)</f>
        <v>0.43125000000000002</v>
      </c>
      <c r="N7" s="28">
        <f>P7-TIME(0,10,0)</f>
        <v>0.43333333333333335</v>
      </c>
      <c r="O7" s="26" t="s">
        <v>6</v>
      </c>
      <c r="P7" s="27">
        <f>Q7-TIME(0,2,0)</f>
        <v>0.44027777777777777</v>
      </c>
      <c r="Q7" s="24">
        <f>R7-TIME(0,5,0)</f>
        <v>0.44166666666666665</v>
      </c>
      <c r="R7" s="85">
        <f>R6+TIME(0,11,0)</f>
        <v>0.44513888888888886</v>
      </c>
      <c r="S7" s="86" t="s">
        <v>6</v>
      </c>
      <c r="T7" s="87">
        <f>T6+TIME(0,11,0)</f>
        <v>0.4506944444444444</v>
      </c>
      <c r="U7" s="55">
        <f t="shared" ref="U7:U29" si="5">T7-TIME(0,5,0)</f>
        <v>0.44722222222222219</v>
      </c>
      <c r="V7" s="18">
        <f t="shared" ref="V7:V29" si="6">U7+TIME(0,10,0)</f>
        <v>0.45416666666666661</v>
      </c>
    </row>
    <row r="8" spans="2:22" ht="22.5" customHeight="1" x14ac:dyDescent="0.4">
      <c r="B8" s="19" t="s">
        <v>5</v>
      </c>
      <c r="C8" s="20">
        <v>3</v>
      </c>
      <c r="D8" s="109" t="s">
        <v>59</v>
      </c>
      <c r="E8" s="22"/>
      <c r="F8" s="41">
        <f t="shared" si="0"/>
        <v>0.39027777777777783</v>
      </c>
      <c r="G8" s="11">
        <f t="shared" si="1"/>
        <v>0.39722222222222225</v>
      </c>
      <c r="H8" s="20">
        <v>3</v>
      </c>
      <c r="I8" s="13">
        <f t="shared" si="2"/>
        <v>0.41111111111111115</v>
      </c>
      <c r="J8" s="23" t="s">
        <v>10</v>
      </c>
      <c r="K8" s="14">
        <f t="shared" si="3"/>
        <v>0.41805555555555557</v>
      </c>
      <c r="L8" s="26" t="s">
        <v>6</v>
      </c>
      <c r="M8" s="16">
        <f t="shared" si="4"/>
        <v>0.43888888888888888</v>
      </c>
      <c r="N8" s="28">
        <f t="shared" ref="N8:N11" si="7">P8-TIME(0,10,0)</f>
        <v>0.44097222222222221</v>
      </c>
      <c r="O8" s="26" t="s">
        <v>6</v>
      </c>
      <c r="P8" s="27">
        <f t="shared" ref="P8:P11" si="8">Q8-TIME(0,2,0)</f>
        <v>0.44791666666666663</v>
      </c>
      <c r="Q8" s="24">
        <f t="shared" ref="Q8:Q11" si="9">R8-TIME(0,5,0)</f>
        <v>0.44930555555555551</v>
      </c>
      <c r="R8" s="85">
        <f t="shared" ref="R8:R11" si="10">R7+TIME(0,11,0)</f>
        <v>0.45277777777777772</v>
      </c>
      <c r="S8" s="86" t="s">
        <v>6</v>
      </c>
      <c r="T8" s="87">
        <f t="shared" ref="T8:T10" si="11">T7+TIME(0,11,0)</f>
        <v>0.45833333333333326</v>
      </c>
      <c r="U8" s="55">
        <f t="shared" si="5"/>
        <v>0.45486111111111105</v>
      </c>
      <c r="V8" s="18">
        <f t="shared" si="6"/>
        <v>0.46180555555555547</v>
      </c>
    </row>
    <row r="9" spans="2:22" ht="22.5" customHeight="1" x14ac:dyDescent="0.4">
      <c r="B9" s="19" t="s">
        <v>5</v>
      </c>
      <c r="C9" s="20">
        <v>4</v>
      </c>
      <c r="D9" s="109" t="s">
        <v>60</v>
      </c>
      <c r="E9" s="22"/>
      <c r="F9" s="41">
        <f t="shared" si="0"/>
        <v>0.3979166666666667</v>
      </c>
      <c r="G9" s="11">
        <f t="shared" si="1"/>
        <v>0.40486111111111112</v>
      </c>
      <c r="H9" s="20">
        <v>4</v>
      </c>
      <c r="I9" s="13">
        <f t="shared" si="2"/>
        <v>0.41875000000000001</v>
      </c>
      <c r="J9" s="23" t="s">
        <v>11</v>
      </c>
      <c r="K9" s="14">
        <f t="shared" si="3"/>
        <v>0.42569444444444443</v>
      </c>
      <c r="L9" s="26" t="s">
        <v>6</v>
      </c>
      <c r="M9" s="16">
        <f t="shared" si="4"/>
        <v>0.44652777777777775</v>
      </c>
      <c r="N9" s="28">
        <f t="shared" si="7"/>
        <v>0.44861111111111107</v>
      </c>
      <c r="O9" s="26" t="s">
        <v>6</v>
      </c>
      <c r="P9" s="27">
        <f t="shared" si="8"/>
        <v>0.45555555555555549</v>
      </c>
      <c r="Q9" s="24">
        <f t="shared" si="9"/>
        <v>0.45694444444444438</v>
      </c>
      <c r="R9" s="85">
        <f t="shared" si="10"/>
        <v>0.46041666666666659</v>
      </c>
      <c r="S9" s="86" t="s">
        <v>6</v>
      </c>
      <c r="T9" s="87">
        <f t="shared" si="11"/>
        <v>0.46597222222222212</v>
      </c>
      <c r="U9" s="55">
        <f t="shared" si="5"/>
        <v>0.46249999999999991</v>
      </c>
      <c r="V9" s="18">
        <f t="shared" si="6"/>
        <v>0.46944444444444433</v>
      </c>
    </row>
    <row r="10" spans="2:22" ht="22.5" customHeight="1" x14ac:dyDescent="0.4">
      <c r="B10" s="19" t="s">
        <v>5</v>
      </c>
      <c r="C10" s="20">
        <v>5</v>
      </c>
      <c r="D10" s="109" t="s">
        <v>61</v>
      </c>
      <c r="E10" s="22"/>
      <c r="F10" s="41">
        <f t="shared" si="0"/>
        <v>0.40555555555555556</v>
      </c>
      <c r="G10" s="11">
        <f t="shared" si="1"/>
        <v>0.41249999999999998</v>
      </c>
      <c r="H10" s="20">
        <v>5</v>
      </c>
      <c r="I10" s="13">
        <f t="shared" si="2"/>
        <v>0.42638888888888887</v>
      </c>
      <c r="J10" s="103" t="s">
        <v>9</v>
      </c>
      <c r="K10" s="14">
        <f t="shared" si="3"/>
        <v>0.43333333333333329</v>
      </c>
      <c r="L10" s="26" t="s">
        <v>6</v>
      </c>
      <c r="M10" s="16">
        <f t="shared" si="4"/>
        <v>0.45416666666666661</v>
      </c>
      <c r="N10" s="28">
        <f t="shared" si="7"/>
        <v>0.45624999999999993</v>
      </c>
      <c r="O10" s="26" t="s">
        <v>6</v>
      </c>
      <c r="P10" s="27">
        <f t="shared" si="8"/>
        <v>0.46319444444444435</v>
      </c>
      <c r="Q10" s="24">
        <f t="shared" si="9"/>
        <v>0.46458333333333324</v>
      </c>
      <c r="R10" s="85">
        <f t="shared" si="10"/>
        <v>0.46805555555555545</v>
      </c>
      <c r="S10" s="86" t="s">
        <v>6</v>
      </c>
      <c r="T10" s="87">
        <f t="shared" si="11"/>
        <v>0.47361111111111098</v>
      </c>
      <c r="U10" s="55">
        <f t="shared" si="5"/>
        <v>0.47013888888888877</v>
      </c>
      <c r="V10" s="18">
        <f t="shared" si="6"/>
        <v>0.47708333333333319</v>
      </c>
    </row>
    <row r="11" spans="2:22" ht="22.5" customHeight="1" x14ac:dyDescent="0.4">
      <c r="B11" s="74" t="s">
        <v>5</v>
      </c>
      <c r="C11" s="75">
        <v>6</v>
      </c>
      <c r="D11" s="110" t="s">
        <v>62</v>
      </c>
      <c r="E11" s="76"/>
      <c r="F11" s="41">
        <f t="shared" si="0"/>
        <v>0.41319444444444442</v>
      </c>
      <c r="G11" s="11">
        <f t="shared" si="1"/>
        <v>0.42013888888888884</v>
      </c>
      <c r="H11" s="75">
        <v>6</v>
      </c>
      <c r="I11" s="13">
        <f t="shared" si="2"/>
        <v>0.43402777777777773</v>
      </c>
      <c r="J11" s="102" t="s">
        <v>48</v>
      </c>
      <c r="K11" s="14">
        <f t="shared" si="3"/>
        <v>0.44097222222222215</v>
      </c>
      <c r="L11" s="73" t="s">
        <v>6</v>
      </c>
      <c r="M11" s="16">
        <f t="shared" si="4"/>
        <v>0.46180555555555547</v>
      </c>
      <c r="N11" s="28">
        <f t="shared" si="7"/>
        <v>0.4638888888888888</v>
      </c>
      <c r="O11" s="73" t="s">
        <v>6</v>
      </c>
      <c r="P11" s="27">
        <f t="shared" si="8"/>
        <v>0.47083333333333321</v>
      </c>
      <c r="Q11" s="24">
        <f t="shared" si="9"/>
        <v>0.4722222222222221</v>
      </c>
      <c r="R11" s="85">
        <f t="shared" si="10"/>
        <v>0.47569444444444431</v>
      </c>
      <c r="S11" s="95" t="s">
        <v>6</v>
      </c>
      <c r="T11" s="87">
        <f>T10+TIME(0,11,0)</f>
        <v>0.48124999999999984</v>
      </c>
      <c r="U11" s="55">
        <f t="shared" si="5"/>
        <v>0.47777777777777763</v>
      </c>
      <c r="V11" s="18">
        <f t="shared" si="6"/>
        <v>0.48472222222222205</v>
      </c>
    </row>
    <row r="12" spans="2:22" ht="22.5" customHeight="1" x14ac:dyDescent="0.4">
      <c r="B12" s="206" t="s">
        <v>115</v>
      </c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8"/>
    </row>
    <row r="13" spans="2:22" ht="22.5" customHeight="1" x14ac:dyDescent="0.4">
      <c r="B13" s="8" t="s">
        <v>5</v>
      </c>
      <c r="C13" s="30">
        <v>7</v>
      </c>
      <c r="D13" s="108" t="s">
        <v>63</v>
      </c>
      <c r="E13" s="30"/>
      <c r="F13" s="44">
        <f t="shared" si="0"/>
        <v>0.42916666666666664</v>
      </c>
      <c r="G13" s="11">
        <f t="shared" ref="G13:G17" si="12">I13-TIME(0,20,0)</f>
        <v>0.43611111111111106</v>
      </c>
      <c r="H13" s="30">
        <v>1</v>
      </c>
      <c r="I13" s="31">
        <f t="shared" si="2"/>
        <v>0.44999999999999996</v>
      </c>
      <c r="J13" s="11" t="s">
        <v>10</v>
      </c>
      <c r="K13" s="32">
        <f t="shared" si="3"/>
        <v>0.45694444444444438</v>
      </c>
      <c r="L13" s="33" t="s">
        <v>6</v>
      </c>
      <c r="M13" s="34">
        <f t="shared" si="4"/>
        <v>0.47777777777777769</v>
      </c>
      <c r="N13" s="35">
        <f>P13-TIME(0,10,0)</f>
        <v>0.47986111111111102</v>
      </c>
      <c r="O13" s="33" t="s">
        <v>6</v>
      </c>
      <c r="P13" s="34">
        <f>Q13-TIME(0,2,0)</f>
        <v>0.48680555555555544</v>
      </c>
      <c r="Q13" s="31">
        <f>R13-TIME(0,5,0)</f>
        <v>0.48819444444444432</v>
      </c>
      <c r="R13" s="85">
        <f>T11+TIME(0,15,0)</f>
        <v>0.49166666666666653</v>
      </c>
      <c r="S13" s="96" t="s">
        <v>6</v>
      </c>
      <c r="T13" s="97">
        <f>R13+TIME(0,8,0)</f>
        <v>0.49722222222222207</v>
      </c>
      <c r="U13" s="57">
        <f t="shared" si="5"/>
        <v>0.49374999999999986</v>
      </c>
      <c r="V13" s="18">
        <f t="shared" si="6"/>
        <v>0.50069444444444433</v>
      </c>
    </row>
    <row r="14" spans="2:22" ht="22.5" customHeight="1" x14ac:dyDescent="0.4">
      <c r="B14" s="19" t="s">
        <v>5</v>
      </c>
      <c r="C14" s="20">
        <v>8</v>
      </c>
      <c r="D14" s="109" t="s">
        <v>64</v>
      </c>
      <c r="E14" s="20"/>
      <c r="F14" s="42">
        <f t="shared" si="0"/>
        <v>0.4368055555555555</v>
      </c>
      <c r="G14" s="23">
        <f t="shared" si="12"/>
        <v>0.44374999999999992</v>
      </c>
      <c r="H14" s="20">
        <v>2</v>
      </c>
      <c r="I14" s="24">
        <f t="shared" si="2"/>
        <v>0.45763888888888882</v>
      </c>
      <c r="J14" s="23" t="s">
        <v>11</v>
      </c>
      <c r="K14" s="25">
        <f t="shared" si="3"/>
        <v>0.46458333333333324</v>
      </c>
      <c r="L14" s="26" t="s">
        <v>6</v>
      </c>
      <c r="M14" s="27">
        <f t="shared" si="4"/>
        <v>0.48541666666666655</v>
      </c>
      <c r="N14" s="28">
        <f t="shared" ref="N14:N17" si="13">P14-TIME(0,10,0)</f>
        <v>0.48749999999999988</v>
      </c>
      <c r="O14" s="26" t="s">
        <v>6</v>
      </c>
      <c r="P14" s="27">
        <f t="shared" ref="P14:P17" si="14">Q14-TIME(0,2,0)</f>
        <v>0.4944444444444443</v>
      </c>
      <c r="Q14" s="24">
        <f t="shared" ref="Q14:Q17" si="15">R14-TIME(0,5,0)</f>
        <v>0.49583333333333318</v>
      </c>
      <c r="R14" s="85">
        <f t="shared" ref="R14:R17" si="16">R13+TIME(0,11,0)</f>
        <v>0.49930555555555539</v>
      </c>
      <c r="S14" s="86" t="s">
        <v>6</v>
      </c>
      <c r="T14" s="87">
        <f>T13+TIME(0,11,0)</f>
        <v>0.50486111111111098</v>
      </c>
      <c r="U14" s="58">
        <f t="shared" si="5"/>
        <v>0.50138888888888877</v>
      </c>
      <c r="V14" s="29">
        <f t="shared" si="6"/>
        <v>0.50833333333333319</v>
      </c>
    </row>
    <row r="15" spans="2:22" ht="22.5" customHeight="1" x14ac:dyDescent="0.4">
      <c r="B15" s="19" t="s">
        <v>5</v>
      </c>
      <c r="C15" s="20">
        <v>9</v>
      </c>
      <c r="D15" s="109" t="s">
        <v>65</v>
      </c>
      <c r="E15" s="20"/>
      <c r="F15" s="42">
        <f t="shared" si="0"/>
        <v>0.44444444444444442</v>
      </c>
      <c r="G15" s="23">
        <f t="shared" si="12"/>
        <v>0.45138888888888884</v>
      </c>
      <c r="H15" s="20">
        <v>3</v>
      </c>
      <c r="I15" s="24">
        <f t="shared" si="2"/>
        <v>0.46527777777777773</v>
      </c>
      <c r="J15" s="103" t="s">
        <v>9</v>
      </c>
      <c r="K15" s="25">
        <f t="shared" si="3"/>
        <v>0.47222222222222215</v>
      </c>
      <c r="L15" s="26" t="s">
        <v>6</v>
      </c>
      <c r="M15" s="27">
        <f t="shared" si="4"/>
        <v>0.49305555555555547</v>
      </c>
      <c r="N15" s="28">
        <f t="shared" si="13"/>
        <v>0.4951388888888888</v>
      </c>
      <c r="O15" s="26" t="s">
        <v>6</v>
      </c>
      <c r="P15" s="27">
        <f t="shared" si="14"/>
        <v>0.50208333333333321</v>
      </c>
      <c r="Q15" s="24">
        <f t="shared" si="15"/>
        <v>0.5034722222222221</v>
      </c>
      <c r="R15" s="85">
        <f t="shared" si="16"/>
        <v>0.50694444444444431</v>
      </c>
      <c r="S15" s="86" t="s">
        <v>6</v>
      </c>
      <c r="T15" s="87">
        <f t="shared" ref="T15:T17" si="17">T14+TIME(0,11,0)</f>
        <v>0.51249999999999984</v>
      </c>
      <c r="U15" s="58">
        <f t="shared" si="5"/>
        <v>0.50902777777777763</v>
      </c>
      <c r="V15" s="29">
        <f t="shared" si="6"/>
        <v>0.51597222222222205</v>
      </c>
    </row>
    <row r="16" spans="2:22" ht="22.5" customHeight="1" x14ac:dyDescent="0.4">
      <c r="B16" s="8" t="s">
        <v>5</v>
      </c>
      <c r="C16" s="9">
        <v>10</v>
      </c>
      <c r="D16" s="109" t="s">
        <v>66</v>
      </c>
      <c r="E16" s="9"/>
      <c r="F16" s="45">
        <f t="shared" si="0"/>
        <v>0.45208333333333328</v>
      </c>
      <c r="G16" s="11">
        <f t="shared" si="12"/>
        <v>0.4590277777777777</v>
      </c>
      <c r="H16" s="9">
        <v>4</v>
      </c>
      <c r="I16" s="13">
        <f t="shared" si="2"/>
        <v>0.4729166666666666</v>
      </c>
      <c r="J16" s="11" t="s">
        <v>46</v>
      </c>
      <c r="K16" s="14">
        <f t="shared" si="3"/>
        <v>0.47986111111111102</v>
      </c>
      <c r="L16" s="15" t="s">
        <v>6</v>
      </c>
      <c r="M16" s="16">
        <f t="shared" si="4"/>
        <v>0.50069444444444433</v>
      </c>
      <c r="N16" s="17">
        <f t="shared" si="13"/>
        <v>0.50277777777777766</v>
      </c>
      <c r="O16" s="15" t="s">
        <v>6</v>
      </c>
      <c r="P16" s="16">
        <f t="shared" si="14"/>
        <v>0.50972222222222208</v>
      </c>
      <c r="Q16" s="13">
        <f t="shared" si="15"/>
        <v>0.51111111111111096</v>
      </c>
      <c r="R16" s="88">
        <f t="shared" si="16"/>
        <v>0.51458333333333317</v>
      </c>
      <c r="S16" s="80" t="s">
        <v>6</v>
      </c>
      <c r="T16" s="87">
        <f t="shared" si="17"/>
        <v>0.52013888888888871</v>
      </c>
      <c r="U16" s="55">
        <f t="shared" si="5"/>
        <v>0.5166666666666665</v>
      </c>
      <c r="V16" s="18">
        <f t="shared" si="6"/>
        <v>0.52361111111111092</v>
      </c>
    </row>
    <row r="17" spans="2:22" ht="22.5" customHeight="1" x14ac:dyDescent="0.4">
      <c r="B17" s="19" t="s">
        <v>5</v>
      </c>
      <c r="C17" s="20">
        <v>11</v>
      </c>
      <c r="D17" s="110" t="s">
        <v>67</v>
      </c>
      <c r="E17" s="20"/>
      <c r="F17" s="43">
        <f t="shared" si="0"/>
        <v>0.45972222222222214</v>
      </c>
      <c r="G17" s="23">
        <f t="shared" si="12"/>
        <v>0.46666666666666656</v>
      </c>
      <c r="H17" s="20">
        <v>5</v>
      </c>
      <c r="I17" s="24">
        <f t="shared" si="2"/>
        <v>0.48055555555555546</v>
      </c>
      <c r="J17" s="23" t="s">
        <v>10</v>
      </c>
      <c r="K17" s="25">
        <f t="shared" si="3"/>
        <v>0.48749999999999988</v>
      </c>
      <c r="L17" s="26" t="s">
        <v>6</v>
      </c>
      <c r="M17" s="27">
        <f t="shared" si="4"/>
        <v>0.50833333333333319</v>
      </c>
      <c r="N17" s="28">
        <f t="shared" si="13"/>
        <v>0.51041666666666652</v>
      </c>
      <c r="O17" s="26" t="s">
        <v>6</v>
      </c>
      <c r="P17" s="27">
        <f t="shared" si="14"/>
        <v>0.51736111111111094</v>
      </c>
      <c r="Q17" s="24">
        <f t="shared" si="15"/>
        <v>0.51874999999999982</v>
      </c>
      <c r="R17" s="98">
        <f t="shared" si="16"/>
        <v>0.52222222222222203</v>
      </c>
      <c r="S17" s="86" t="s">
        <v>6</v>
      </c>
      <c r="T17" s="87">
        <f t="shared" si="17"/>
        <v>0.52777777777777757</v>
      </c>
      <c r="U17" s="56">
        <f t="shared" si="5"/>
        <v>0.52430555555555536</v>
      </c>
      <c r="V17" s="29">
        <f t="shared" si="6"/>
        <v>0.53124999999999978</v>
      </c>
    </row>
    <row r="18" spans="2:22" ht="22.5" customHeight="1" x14ac:dyDescent="0.4">
      <c r="B18" s="209" t="s">
        <v>116</v>
      </c>
      <c r="C18" s="210"/>
      <c r="D18" s="210"/>
      <c r="E18" s="210"/>
      <c r="F18" s="210"/>
      <c r="G18" s="210"/>
      <c r="H18" s="210"/>
      <c r="I18" s="210"/>
      <c r="J18" s="210"/>
      <c r="K18" s="210"/>
      <c r="L18" s="210"/>
      <c r="M18" s="210"/>
      <c r="N18" s="210"/>
      <c r="O18" s="210"/>
      <c r="P18" s="210"/>
      <c r="Q18" s="210"/>
      <c r="R18" s="210"/>
      <c r="S18" s="210"/>
      <c r="T18" s="210"/>
      <c r="U18" s="211"/>
      <c r="V18" s="212"/>
    </row>
    <row r="19" spans="2:22" ht="22.5" customHeight="1" x14ac:dyDescent="0.4">
      <c r="B19" s="48" t="s">
        <v>5</v>
      </c>
      <c r="C19" s="30">
        <v>12</v>
      </c>
      <c r="D19" s="108" t="s">
        <v>68</v>
      </c>
      <c r="E19" s="30"/>
      <c r="F19" s="44">
        <f t="shared" si="0"/>
        <v>0.50694444444444431</v>
      </c>
      <c r="G19" s="49">
        <f t="shared" ref="G19:G23" si="18">I19-TIME(0,20,0)</f>
        <v>0.51388888888888873</v>
      </c>
      <c r="H19" s="30">
        <v>6</v>
      </c>
      <c r="I19" s="31">
        <f t="shared" si="2"/>
        <v>0.52777777777777757</v>
      </c>
      <c r="J19" s="111" t="s">
        <v>11</v>
      </c>
      <c r="K19" s="32">
        <f t="shared" si="3"/>
        <v>0.53472222222222199</v>
      </c>
      <c r="L19" s="33" t="s">
        <v>6</v>
      </c>
      <c r="M19" s="34">
        <f t="shared" si="4"/>
        <v>0.55555555555555536</v>
      </c>
      <c r="N19" s="35">
        <f>P19-TIME(0,10,0)</f>
        <v>0.55763888888888868</v>
      </c>
      <c r="O19" s="33" t="s">
        <v>6</v>
      </c>
      <c r="P19" s="34">
        <f>Q19-TIME(0,2,0)</f>
        <v>0.5645833333333331</v>
      </c>
      <c r="Q19" s="31">
        <f>R19-TIME(0,5,0)</f>
        <v>0.56597222222222199</v>
      </c>
      <c r="R19" s="85">
        <f>T17+TIME(0,60,0)</f>
        <v>0.5694444444444442</v>
      </c>
      <c r="S19" s="96" t="s">
        <v>6</v>
      </c>
      <c r="T19" s="97">
        <f>R19+TIME(0,8,0)</f>
        <v>0.57499999999999973</v>
      </c>
      <c r="U19" s="57">
        <f t="shared" si="5"/>
        <v>0.57152777777777752</v>
      </c>
      <c r="V19" s="50">
        <f t="shared" si="6"/>
        <v>0.57847222222222194</v>
      </c>
    </row>
    <row r="20" spans="2:22" ht="22.5" customHeight="1" x14ac:dyDescent="0.4">
      <c r="B20" s="8" t="s">
        <v>5</v>
      </c>
      <c r="C20" s="9">
        <v>13</v>
      </c>
      <c r="D20" s="109" t="s">
        <v>69</v>
      </c>
      <c r="E20" s="9"/>
      <c r="F20" s="45">
        <f t="shared" si="0"/>
        <v>0.51458333333333317</v>
      </c>
      <c r="G20" s="11">
        <f t="shared" si="18"/>
        <v>0.52152777777777759</v>
      </c>
      <c r="H20" s="100">
        <v>1</v>
      </c>
      <c r="I20" s="13">
        <f t="shared" si="2"/>
        <v>0.53541666666666643</v>
      </c>
      <c r="J20" s="11" t="s">
        <v>9</v>
      </c>
      <c r="K20" s="14">
        <f t="shared" si="3"/>
        <v>0.54236111111111085</v>
      </c>
      <c r="L20" s="15" t="s">
        <v>6</v>
      </c>
      <c r="M20" s="16">
        <f t="shared" si="4"/>
        <v>0.56319444444444422</v>
      </c>
      <c r="N20" s="17">
        <f t="shared" ref="N20:N23" si="19">P20-TIME(0,10,0)</f>
        <v>0.56527777777777755</v>
      </c>
      <c r="O20" s="15" t="s">
        <v>6</v>
      </c>
      <c r="P20" s="16">
        <f t="shared" ref="P20:P23" si="20">Q20-TIME(0,2,0)</f>
        <v>0.57222222222222197</v>
      </c>
      <c r="Q20" s="13">
        <f t="shared" ref="Q20:Q23" si="21">R20-TIME(0,5,0)</f>
        <v>0.57361111111111085</v>
      </c>
      <c r="R20" s="85">
        <f t="shared" ref="R20:R23" si="22">R19+TIME(0,11,0)</f>
        <v>0.57708333333333306</v>
      </c>
      <c r="S20" s="80" t="s">
        <v>6</v>
      </c>
      <c r="T20" s="81">
        <f>T19+TIME(0,11,0)</f>
        <v>0.5826388888888886</v>
      </c>
      <c r="U20" s="55">
        <f t="shared" si="5"/>
        <v>0.57916666666666639</v>
      </c>
      <c r="V20" s="18">
        <f t="shared" si="6"/>
        <v>0.58611111111111081</v>
      </c>
    </row>
    <row r="21" spans="2:22" ht="22.5" customHeight="1" x14ac:dyDescent="0.4">
      <c r="B21" s="19" t="s">
        <v>5</v>
      </c>
      <c r="C21" s="20">
        <v>14</v>
      </c>
      <c r="D21" s="109" t="s">
        <v>70</v>
      </c>
      <c r="E21" s="20"/>
      <c r="F21" s="42">
        <f t="shared" si="0"/>
        <v>0.52222222222222203</v>
      </c>
      <c r="G21" s="23">
        <f t="shared" si="18"/>
        <v>0.52916666666666645</v>
      </c>
      <c r="H21" s="101">
        <v>2</v>
      </c>
      <c r="I21" s="24">
        <f t="shared" si="2"/>
        <v>0.54305555555555529</v>
      </c>
      <c r="J21" s="23" t="s">
        <v>46</v>
      </c>
      <c r="K21" s="25">
        <f t="shared" si="3"/>
        <v>0.54999999999999971</v>
      </c>
      <c r="L21" s="26" t="s">
        <v>6</v>
      </c>
      <c r="M21" s="27">
        <f t="shared" si="4"/>
        <v>0.57083333333333308</v>
      </c>
      <c r="N21" s="28">
        <f t="shared" si="19"/>
        <v>0.57291666666666641</v>
      </c>
      <c r="O21" s="26" t="s">
        <v>6</v>
      </c>
      <c r="P21" s="27">
        <f t="shared" si="20"/>
        <v>0.57986111111111083</v>
      </c>
      <c r="Q21" s="24">
        <f t="shared" si="21"/>
        <v>0.58124999999999971</v>
      </c>
      <c r="R21" s="85">
        <f t="shared" si="22"/>
        <v>0.58472222222222192</v>
      </c>
      <c r="S21" s="86" t="s">
        <v>6</v>
      </c>
      <c r="T21" s="81">
        <f t="shared" ref="T21:T23" si="23">T20+TIME(0,11,0)</f>
        <v>0.59027777777777746</v>
      </c>
      <c r="U21" s="58">
        <f t="shared" si="5"/>
        <v>0.58680555555555525</v>
      </c>
      <c r="V21" s="29">
        <f t="shared" si="6"/>
        <v>0.59374999999999967</v>
      </c>
    </row>
    <row r="22" spans="2:22" ht="22.5" customHeight="1" x14ac:dyDescent="0.4">
      <c r="B22" s="19" t="s">
        <v>5</v>
      </c>
      <c r="C22" s="20">
        <v>15</v>
      </c>
      <c r="D22" s="109" t="s">
        <v>71</v>
      </c>
      <c r="E22" s="20"/>
      <c r="F22" s="42">
        <f t="shared" si="0"/>
        <v>0.52986111111111089</v>
      </c>
      <c r="G22" s="23">
        <f t="shared" si="18"/>
        <v>0.53680555555555531</v>
      </c>
      <c r="H22" s="101">
        <v>3</v>
      </c>
      <c r="I22" s="24">
        <f t="shared" si="2"/>
        <v>0.55069444444444415</v>
      </c>
      <c r="J22" s="103" t="s">
        <v>10</v>
      </c>
      <c r="K22" s="25">
        <f t="shared" si="3"/>
        <v>0.55763888888888857</v>
      </c>
      <c r="L22" s="26" t="s">
        <v>6</v>
      </c>
      <c r="M22" s="27">
        <f t="shared" si="4"/>
        <v>0.57847222222222194</v>
      </c>
      <c r="N22" s="28">
        <f t="shared" si="19"/>
        <v>0.58055555555555527</v>
      </c>
      <c r="O22" s="26" t="s">
        <v>6</v>
      </c>
      <c r="P22" s="27">
        <f t="shared" si="20"/>
        <v>0.58749999999999969</v>
      </c>
      <c r="Q22" s="24">
        <f t="shared" si="21"/>
        <v>0.58888888888888857</v>
      </c>
      <c r="R22" s="88">
        <f t="shared" si="22"/>
        <v>0.59236111111111078</v>
      </c>
      <c r="S22" s="86" t="s">
        <v>6</v>
      </c>
      <c r="T22" s="81">
        <f t="shared" si="23"/>
        <v>0.59791666666666632</v>
      </c>
      <c r="U22" s="58">
        <f t="shared" si="5"/>
        <v>0.59444444444444411</v>
      </c>
      <c r="V22" s="29">
        <f t="shared" si="6"/>
        <v>0.60138888888888853</v>
      </c>
    </row>
    <row r="23" spans="2:22" ht="22.5" customHeight="1" x14ac:dyDescent="0.4">
      <c r="B23" s="8" t="s">
        <v>5</v>
      </c>
      <c r="C23" s="9">
        <v>16</v>
      </c>
      <c r="D23" s="110" t="s">
        <v>72</v>
      </c>
      <c r="E23" s="9"/>
      <c r="F23" s="46">
        <f t="shared" si="0"/>
        <v>0.53749999999999976</v>
      </c>
      <c r="G23" s="11">
        <f t="shared" si="18"/>
        <v>0.54444444444444418</v>
      </c>
      <c r="H23" s="100">
        <v>4</v>
      </c>
      <c r="I23" s="13">
        <f t="shared" si="2"/>
        <v>0.55833333333333302</v>
      </c>
      <c r="J23" s="11" t="s">
        <v>11</v>
      </c>
      <c r="K23" s="14">
        <f t="shared" si="3"/>
        <v>0.56527777777777743</v>
      </c>
      <c r="L23" s="15" t="s">
        <v>6</v>
      </c>
      <c r="M23" s="16">
        <f t="shared" si="4"/>
        <v>0.58611111111111081</v>
      </c>
      <c r="N23" s="47">
        <f t="shared" si="19"/>
        <v>0.58819444444444413</v>
      </c>
      <c r="O23" s="15" t="s">
        <v>6</v>
      </c>
      <c r="P23" s="16">
        <f t="shared" si="20"/>
        <v>0.59513888888888855</v>
      </c>
      <c r="Q23" s="13">
        <f t="shared" si="21"/>
        <v>0.59652777777777743</v>
      </c>
      <c r="R23" s="98">
        <f t="shared" si="22"/>
        <v>0.59999999999999964</v>
      </c>
      <c r="S23" s="80" t="s">
        <v>6</v>
      </c>
      <c r="T23" s="81">
        <f t="shared" si="23"/>
        <v>0.60555555555555518</v>
      </c>
      <c r="U23" s="77">
        <f t="shared" si="5"/>
        <v>0.60208333333333297</v>
      </c>
      <c r="V23" s="18">
        <f t="shared" si="6"/>
        <v>0.60902777777777739</v>
      </c>
    </row>
    <row r="24" spans="2:22" ht="22.5" customHeight="1" x14ac:dyDescent="0.4">
      <c r="B24" s="209" t="s">
        <v>115</v>
      </c>
      <c r="C24" s="210"/>
      <c r="D24" s="210"/>
      <c r="E24" s="210"/>
      <c r="F24" s="210"/>
      <c r="G24" s="210"/>
      <c r="H24" s="210"/>
      <c r="I24" s="210"/>
      <c r="J24" s="210"/>
      <c r="K24" s="210"/>
      <c r="L24" s="210"/>
      <c r="M24" s="210"/>
      <c r="N24" s="210"/>
      <c r="O24" s="210"/>
      <c r="P24" s="210"/>
      <c r="Q24" s="210"/>
      <c r="R24" s="210"/>
      <c r="S24" s="210"/>
      <c r="T24" s="210"/>
      <c r="U24" s="211"/>
      <c r="V24" s="212"/>
    </row>
    <row r="25" spans="2:22" ht="22.5" customHeight="1" x14ac:dyDescent="0.4">
      <c r="B25" s="19" t="s">
        <v>5</v>
      </c>
      <c r="C25" s="20">
        <v>17</v>
      </c>
      <c r="D25" s="103" t="s">
        <v>73</v>
      </c>
      <c r="E25" s="20"/>
      <c r="F25" s="44">
        <f t="shared" si="0"/>
        <v>0.55347222222222192</v>
      </c>
      <c r="G25" s="23">
        <f t="shared" ref="G25:G29" si="24">I25-TIME(0,20,0)</f>
        <v>0.56041666666666634</v>
      </c>
      <c r="H25" s="101">
        <v>5</v>
      </c>
      <c r="I25" s="24">
        <f t="shared" si="2"/>
        <v>0.57430555555555518</v>
      </c>
      <c r="J25" s="23" t="s">
        <v>9</v>
      </c>
      <c r="K25" s="25">
        <f t="shared" si="3"/>
        <v>0.5812499999999996</v>
      </c>
      <c r="L25" s="26" t="s">
        <v>6</v>
      </c>
      <c r="M25" s="27">
        <f t="shared" si="4"/>
        <v>0.60208333333333297</v>
      </c>
      <c r="N25" s="36">
        <f>P25-TIME(0,10,0)</f>
        <v>0.6041666666666663</v>
      </c>
      <c r="O25" s="26" t="s">
        <v>6</v>
      </c>
      <c r="P25" s="27">
        <f>Q25-TIME(0,2,0)</f>
        <v>0.61111111111111072</v>
      </c>
      <c r="Q25" s="24">
        <f>R25-TIME(0,5,0)</f>
        <v>0.6124999999999996</v>
      </c>
      <c r="R25" s="85">
        <f>T23+TIME(0,15,0)</f>
        <v>0.61597222222222181</v>
      </c>
      <c r="S25" s="86" t="s">
        <v>6</v>
      </c>
      <c r="T25" s="87">
        <f>R25+TIME(0,8,0)</f>
        <v>0.62152777777777735</v>
      </c>
      <c r="U25" s="57">
        <f t="shared" si="5"/>
        <v>0.61805555555555514</v>
      </c>
      <c r="V25" s="29">
        <f t="shared" si="6"/>
        <v>0.62499999999999956</v>
      </c>
    </row>
    <row r="26" spans="2:22" ht="22.5" customHeight="1" x14ac:dyDescent="0.4">
      <c r="B26" s="19" t="s">
        <v>5</v>
      </c>
      <c r="C26" s="20">
        <v>18</v>
      </c>
      <c r="D26" s="103" t="s">
        <v>74</v>
      </c>
      <c r="E26" s="20"/>
      <c r="F26" s="42">
        <f t="shared" si="0"/>
        <v>0.56111111111111078</v>
      </c>
      <c r="G26" s="23">
        <f t="shared" si="24"/>
        <v>0.5680555555555552</v>
      </c>
      <c r="H26" s="101">
        <v>6</v>
      </c>
      <c r="I26" s="24">
        <f t="shared" si="2"/>
        <v>0.58194444444444404</v>
      </c>
      <c r="J26" s="103" t="s">
        <v>46</v>
      </c>
      <c r="K26" s="25">
        <f t="shared" si="3"/>
        <v>0.58888888888888846</v>
      </c>
      <c r="L26" s="26" t="s">
        <v>6</v>
      </c>
      <c r="M26" s="27">
        <f t="shared" si="4"/>
        <v>0.60972222222222183</v>
      </c>
      <c r="N26" s="36">
        <f t="shared" ref="N26:N29" si="25">P26-TIME(0,10,0)</f>
        <v>0.61180555555555516</v>
      </c>
      <c r="O26" s="26" t="s">
        <v>6</v>
      </c>
      <c r="P26" s="27">
        <f t="shared" ref="P26:P29" si="26">Q26-TIME(0,2,0)</f>
        <v>0.61874999999999958</v>
      </c>
      <c r="Q26" s="24">
        <f t="shared" ref="Q26:Q29" si="27">R26-TIME(0,5,0)</f>
        <v>0.62013888888888846</v>
      </c>
      <c r="R26" s="85">
        <f t="shared" ref="R26:R29" si="28">R25+TIME(0,11,0)</f>
        <v>0.62361111111111067</v>
      </c>
      <c r="S26" s="86" t="s">
        <v>6</v>
      </c>
      <c r="T26" s="87">
        <f>T25+TIME(0,11,0)</f>
        <v>0.62916666666666621</v>
      </c>
      <c r="U26" s="58">
        <f t="shared" si="5"/>
        <v>0.625694444444444</v>
      </c>
      <c r="V26" s="29">
        <f t="shared" si="6"/>
        <v>0.63263888888888842</v>
      </c>
    </row>
    <row r="27" spans="2:22" ht="22.5" customHeight="1" x14ac:dyDescent="0.4">
      <c r="B27" s="8" t="s">
        <v>5</v>
      </c>
      <c r="C27" s="9">
        <v>19</v>
      </c>
      <c r="D27" s="104" t="s">
        <v>75</v>
      </c>
      <c r="E27" s="9"/>
      <c r="F27" s="45">
        <f t="shared" si="0"/>
        <v>0.56874999999999964</v>
      </c>
      <c r="G27" s="11">
        <f t="shared" si="24"/>
        <v>0.57569444444444406</v>
      </c>
      <c r="H27" s="100">
        <v>1</v>
      </c>
      <c r="I27" s="13">
        <f t="shared" si="2"/>
        <v>0.5895833333333329</v>
      </c>
      <c r="J27" s="11" t="s">
        <v>10</v>
      </c>
      <c r="K27" s="14">
        <f t="shared" si="3"/>
        <v>0.59652777777777732</v>
      </c>
      <c r="L27" s="15" t="s">
        <v>6</v>
      </c>
      <c r="M27" s="16">
        <f t="shared" si="4"/>
        <v>0.61736111111111069</v>
      </c>
      <c r="N27" s="17">
        <f t="shared" si="25"/>
        <v>0.61944444444444402</v>
      </c>
      <c r="O27" s="15" t="s">
        <v>6</v>
      </c>
      <c r="P27" s="16">
        <f t="shared" si="26"/>
        <v>0.62638888888888844</v>
      </c>
      <c r="Q27" s="13">
        <f t="shared" si="27"/>
        <v>0.62777777777777732</v>
      </c>
      <c r="R27" s="79">
        <f t="shared" si="28"/>
        <v>0.63124999999999953</v>
      </c>
      <c r="S27" s="80" t="s">
        <v>6</v>
      </c>
      <c r="T27" s="87">
        <f t="shared" ref="T27:T29" si="29">T26+TIME(0,11,0)</f>
        <v>0.63680555555555507</v>
      </c>
      <c r="U27" s="55">
        <f t="shared" si="5"/>
        <v>0.63333333333333286</v>
      </c>
      <c r="V27" s="18">
        <f t="shared" si="6"/>
        <v>0.64027777777777728</v>
      </c>
    </row>
    <row r="28" spans="2:22" ht="22.5" customHeight="1" x14ac:dyDescent="0.4">
      <c r="B28" s="19" t="s">
        <v>5</v>
      </c>
      <c r="C28" s="20">
        <v>20</v>
      </c>
      <c r="D28" s="103" t="s">
        <v>76</v>
      </c>
      <c r="E28" s="20"/>
      <c r="F28" s="42">
        <f t="shared" si="0"/>
        <v>0.57638888888888851</v>
      </c>
      <c r="G28" s="23">
        <f t="shared" si="24"/>
        <v>0.58333333333333293</v>
      </c>
      <c r="H28" s="20">
        <v>2</v>
      </c>
      <c r="I28" s="24">
        <f t="shared" si="2"/>
        <v>0.59722222222222177</v>
      </c>
      <c r="J28" s="23" t="s">
        <v>11</v>
      </c>
      <c r="K28" s="25">
        <f t="shared" si="3"/>
        <v>0.60416666666666619</v>
      </c>
      <c r="L28" s="26" t="s">
        <v>6</v>
      </c>
      <c r="M28" s="27">
        <f t="shared" si="4"/>
        <v>0.62499999999999956</v>
      </c>
      <c r="N28" s="28">
        <f t="shared" si="25"/>
        <v>0.62708333333333288</v>
      </c>
      <c r="O28" s="26" t="s">
        <v>6</v>
      </c>
      <c r="P28" s="27">
        <f t="shared" si="26"/>
        <v>0.6340277777777773</v>
      </c>
      <c r="Q28" s="24">
        <f t="shared" si="27"/>
        <v>0.63541666666666619</v>
      </c>
      <c r="R28" s="85">
        <f t="shared" si="28"/>
        <v>0.6388888888888884</v>
      </c>
      <c r="S28" s="86" t="s">
        <v>6</v>
      </c>
      <c r="T28" s="87">
        <f t="shared" si="29"/>
        <v>0.64444444444444393</v>
      </c>
      <c r="U28" s="58">
        <f t="shared" si="5"/>
        <v>0.64097222222222172</v>
      </c>
      <c r="V28" s="29">
        <f t="shared" si="6"/>
        <v>0.64791666666666614</v>
      </c>
    </row>
    <row r="29" spans="2:22" ht="22.5" customHeight="1" x14ac:dyDescent="0.4">
      <c r="B29" s="19" t="s">
        <v>5</v>
      </c>
      <c r="C29" s="20">
        <v>21</v>
      </c>
      <c r="D29" s="103" t="s">
        <v>77</v>
      </c>
      <c r="E29" s="20"/>
      <c r="F29" s="42">
        <f t="shared" si="0"/>
        <v>0.58402777777777737</v>
      </c>
      <c r="G29" s="23">
        <f t="shared" si="24"/>
        <v>0.59097222222222179</v>
      </c>
      <c r="H29" s="20">
        <v>3</v>
      </c>
      <c r="I29" s="24">
        <f t="shared" si="2"/>
        <v>0.60486111111111063</v>
      </c>
      <c r="J29" s="103" t="s">
        <v>9</v>
      </c>
      <c r="K29" s="25">
        <f t="shared" si="3"/>
        <v>0.61180555555555505</v>
      </c>
      <c r="L29" s="26" t="s">
        <v>6</v>
      </c>
      <c r="M29" s="27">
        <f t="shared" si="4"/>
        <v>0.63263888888888842</v>
      </c>
      <c r="N29" s="28">
        <f t="shared" si="25"/>
        <v>0.63472222222222174</v>
      </c>
      <c r="O29" s="26" t="s">
        <v>6</v>
      </c>
      <c r="P29" s="27">
        <f t="shared" si="26"/>
        <v>0.64166666666666616</v>
      </c>
      <c r="Q29" s="24">
        <f t="shared" si="27"/>
        <v>0.64305555555555505</v>
      </c>
      <c r="R29" s="85">
        <f t="shared" si="28"/>
        <v>0.64652777777777726</v>
      </c>
      <c r="S29" s="86" t="s">
        <v>6</v>
      </c>
      <c r="T29" s="87">
        <f t="shared" si="29"/>
        <v>0.65208333333333279</v>
      </c>
      <c r="U29" s="58">
        <f t="shared" si="5"/>
        <v>0.64861111111111058</v>
      </c>
      <c r="V29" s="29">
        <f t="shared" si="6"/>
        <v>0.655555555555555</v>
      </c>
    </row>
    <row r="30" spans="2:22" ht="22.5" customHeight="1" x14ac:dyDescent="0.4">
      <c r="B30" s="198" t="s">
        <v>45</v>
      </c>
      <c r="C30" s="199"/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199"/>
      <c r="O30" s="199"/>
      <c r="P30" s="199"/>
      <c r="Q30" s="200"/>
      <c r="R30" s="99">
        <v>0.65208333333333335</v>
      </c>
      <c r="S30" s="90" t="s">
        <v>6</v>
      </c>
      <c r="T30" s="91">
        <v>0.6875</v>
      </c>
      <c r="U30" s="78"/>
      <c r="V30" s="54"/>
    </row>
    <row r="31" spans="2:22" ht="22.5" customHeight="1" thickBot="1" x14ac:dyDescent="0.45">
      <c r="B31" s="201" t="s">
        <v>23</v>
      </c>
      <c r="C31" s="202"/>
      <c r="D31" s="202"/>
      <c r="E31" s="202"/>
      <c r="F31" s="202"/>
      <c r="G31" s="202"/>
      <c r="H31" s="202"/>
      <c r="I31" s="202"/>
      <c r="J31" s="202"/>
      <c r="K31" s="202"/>
      <c r="L31" s="202"/>
      <c r="M31" s="202"/>
      <c r="N31" s="202"/>
      <c r="O31" s="202"/>
      <c r="P31" s="202"/>
      <c r="Q31" s="203"/>
      <c r="R31" s="92">
        <v>0.6875</v>
      </c>
      <c r="S31" s="93" t="s">
        <v>6</v>
      </c>
      <c r="T31" s="94">
        <v>0.70833333333333337</v>
      </c>
      <c r="U31" s="37"/>
      <c r="V31" s="38"/>
    </row>
    <row r="32" spans="2:22" ht="22.5" customHeight="1" x14ac:dyDescent="0.4"/>
    <row r="33" spans="2:3" ht="21.75" customHeight="1" x14ac:dyDescent="0.4">
      <c r="B33" s="4" t="s">
        <v>12</v>
      </c>
      <c r="C33" t="s">
        <v>24</v>
      </c>
    </row>
    <row r="34" spans="2:3" ht="21.75" customHeight="1" x14ac:dyDescent="0.4">
      <c r="B34" s="4" t="s">
        <v>13</v>
      </c>
      <c r="C34" t="s">
        <v>25</v>
      </c>
    </row>
    <row r="35" spans="2:3" ht="21.75" customHeight="1" x14ac:dyDescent="0.4">
      <c r="C35" t="s">
        <v>26</v>
      </c>
    </row>
    <row r="36" spans="2:3" ht="21.75" customHeight="1" x14ac:dyDescent="0.4">
      <c r="B36" s="107" t="s">
        <v>15</v>
      </c>
      <c r="C36" t="s">
        <v>103</v>
      </c>
    </row>
    <row r="37" spans="2:3" ht="21.75" customHeight="1" x14ac:dyDescent="0.4">
      <c r="C37" t="s">
        <v>50</v>
      </c>
    </row>
    <row r="38" spans="2:3" ht="21.75" customHeight="1" x14ac:dyDescent="0.4">
      <c r="B38" s="4" t="s">
        <v>16</v>
      </c>
      <c r="C38" t="s">
        <v>79</v>
      </c>
    </row>
    <row r="39" spans="2:3" ht="21.75" customHeight="1" x14ac:dyDescent="0.4">
      <c r="B39" s="107"/>
      <c r="C39" t="s">
        <v>43</v>
      </c>
    </row>
    <row r="40" spans="2:3" ht="21.75" customHeight="1" x14ac:dyDescent="0.4">
      <c r="B40" s="107" t="s">
        <v>18</v>
      </c>
      <c r="C40" t="s">
        <v>14</v>
      </c>
    </row>
    <row r="41" spans="2:3" ht="21.75" customHeight="1" x14ac:dyDescent="0.4">
      <c r="B41" s="107" t="s">
        <v>30</v>
      </c>
      <c r="C41" t="s">
        <v>80</v>
      </c>
    </row>
    <row r="42" spans="2:3" ht="21.75" customHeight="1" x14ac:dyDescent="0.4">
      <c r="B42" s="107"/>
      <c r="C42" t="s">
        <v>102</v>
      </c>
    </row>
    <row r="43" spans="2:3" ht="21.75" customHeight="1" x14ac:dyDescent="0.4">
      <c r="B43" s="107" t="s">
        <v>31</v>
      </c>
      <c r="C43" t="s">
        <v>17</v>
      </c>
    </row>
    <row r="44" spans="2:3" ht="21.75" customHeight="1" x14ac:dyDescent="0.4">
      <c r="B44" s="107" t="s">
        <v>32</v>
      </c>
      <c r="C44" t="s">
        <v>81</v>
      </c>
    </row>
    <row r="45" spans="2:3" ht="21.75" customHeight="1" x14ac:dyDescent="0.4">
      <c r="B45" s="2"/>
    </row>
    <row r="46" spans="2:3" ht="21.75" customHeight="1" x14ac:dyDescent="0.4">
      <c r="B46" s="2"/>
    </row>
    <row r="47" spans="2:3" ht="21.75" customHeight="1" x14ac:dyDescent="0.4">
      <c r="B47" s="2"/>
    </row>
    <row r="48" spans="2:3" ht="21.75" customHeight="1" x14ac:dyDescent="0.4">
      <c r="B48" s="2"/>
    </row>
  </sheetData>
  <mergeCells count="21">
    <mergeCell ref="B18:V18"/>
    <mergeCell ref="B24:V24"/>
    <mergeCell ref="U4:V4"/>
    <mergeCell ref="J4:M4"/>
    <mergeCell ref="N4:P4"/>
    <mergeCell ref="B30:Q30"/>
    <mergeCell ref="B31:Q31"/>
    <mergeCell ref="B1:V1"/>
    <mergeCell ref="B3:V3"/>
    <mergeCell ref="B4:B5"/>
    <mergeCell ref="C4:C5"/>
    <mergeCell ref="D4:D5"/>
    <mergeCell ref="E4:E5"/>
    <mergeCell ref="I4:I5"/>
    <mergeCell ref="K5:M5"/>
    <mergeCell ref="N5:P5"/>
    <mergeCell ref="Q4:Q5"/>
    <mergeCell ref="R4:T5"/>
    <mergeCell ref="F4:H4"/>
    <mergeCell ref="B12:V12"/>
    <mergeCell ref="Q2:U2"/>
  </mergeCells>
  <phoneticPr fontId="3"/>
  <pageMargins left="0.19685039370078741" right="0.19685039370078741" top="0.39370078740157483" bottom="0.3937007874015748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1日目</vt:lpstr>
      <vt:lpstr>2日目</vt:lpstr>
      <vt:lpstr>'1日目'!Print_Area</vt:lpstr>
      <vt:lpstr>'2日目'!Print_Area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meiki_pc07</cp:lastModifiedBy>
  <cp:lastPrinted>2023-05-20T05:19:23Z</cp:lastPrinted>
  <dcterms:created xsi:type="dcterms:W3CDTF">2022-05-11T22:51:21Z</dcterms:created>
  <dcterms:modified xsi:type="dcterms:W3CDTF">2024-07-08T08:01:43Z</dcterms:modified>
</cp:coreProperties>
</file>